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720" windowWidth="11805" windowHeight="7245" tabRatio="740" activeTab="0"/>
  </bookViews>
  <sheets>
    <sheet name="лист" sheetId="1" r:id="rId1"/>
  </sheets>
  <definedNames>
    <definedName name="K121100">'лист'!$K$12</definedName>
  </definedNames>
  <calcPr fullCalcOnLoad="1"/>
</workbook>
</file>

<file path=xl/sharedStrings.xml><?xml version="1.0" encoding="utf-8"?>
<sst xmlns="http://schemas.openxmlformats.org/spreadsheetml/2006/main" count="100" uniqueCount="91">
  <si>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</si>
  <si>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</si>
  <si>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</si>
  <si>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</si>
  <si>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</si>
  <si>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</si>
  <si>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</si>
  <si>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</si>
  <si>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</si>
  <si>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</si>
  <si>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</si>
  <si>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</si>
  <si>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</si>
  <si>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</si>
  <si>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</si>
  <si>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</si>
  <si>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</si>
  <si>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</si>
  <si>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</si>
  <si>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</si>
  <si>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</si>
  <si>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</si>
  <si>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</si>
  <si>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</si>
  <si>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</si>
  <si>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</si>
  <si>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</si>
  <si>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</si>
  <si>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</si>
  <si>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</si>
  <si>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</si>
  <si>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</si>
  <si>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</si>
  <si>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</si>
  <si>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</si>
  <si>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</si>
  <si>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</si>
  <si>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</si>
  <si>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</si>
  <si>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</si>
  <si>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</si>
  <si>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</si>
  <si>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</si>
  <si>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</si>
  <si>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</si>
  <si>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</si>
  <si>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</si>
  <si>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</si>
  <si>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</si>
  <si>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</si>
  <si>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</si>
  <si>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</si>
  <si>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</si>
  <si>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</si>
  <si>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</si>
  <si>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</si>
  <si>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</si>
  <si>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</si>
  <si>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</si>
  <si>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</si>
  <si>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</si>
  <si>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</si>
  <si>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</si>
  <si>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</si>
  <si>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</si>
  <si>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</si>
  <si>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</si>
  <si>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</si>
  <si>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</si>
  <si>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</si>
  <si>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</si>
  <si>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</si>
  <si>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</si>
  <si>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</si>
  <si>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</si>
  <si>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</si>
  <si>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</si>
  <si>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</si>
  <si>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</si>
  <si>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</si>
  <si>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</si>
  <si>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</si>
  <si>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</si>
  <si>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</si>
  <si>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</si>
  <si>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</si>
  <si>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</si>
  <si>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Утвержденные на 2018 год бюджетные назначения</t>
  </si>
  <si>
    <t>дорожный фонд</t>
  </si>
  <si>
    <t xml:space="preserve">по состоянию на 1 октября 2018г.  </t>
  </si>
  <si>
    <t xml:space="preserve">Штатная численность муниципальных служащих органов местного самоуправления и работников муниципальных учреждений 1837 чел., фактические затраты на их содержание 989 050,7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</si>
</sst>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87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777500</v>
      </c>
      <c r="D9" s="96"/>
      <c r="E9" s="34">
        <v>562499</v>
      </c>
      <c r="F9" s="24">
        <f>SUM(E9/C9*100)</f>
        <v>72.3471382636656</v>
      </c>
      <c r="G9" s="24" t="e">
        <f>SUM(E9/D9*100)</f>
        <v>#DIV/0!</v>
      </c>
      <c r="H9" s="24">
        <f>SUM(E9/E17*100)</f>
        <v>31.661152456740936</v>
      </c>
      <c r="I9" s="30"/>
      <c r="J9" s="30"/>
    </row>
    <row r="10" spans="1:10" ht="22.5">
      <c r="A10" s="29"/>
      <c r="B10" s="3" t="s">
        <v>75</v>
      </c>
      <c r="C10" s="35">
        <v>655340</v>
      </c>
      <c r="D10" s="96"/>
      <c r="E10" s="34">
        <v>453160</v>
      </c>
      <c r="F10" s="24"/>
      <c r="G10" s="24"/>
      <c r="H10" s="24"/>
      <c r="I10" s="30"/>
      <c r="J10" s="30"/>
    </row>
    <row r="11" spans="1:10" ht="12.75">
      <c r="A11" s="29"/>
      <c r="B11" s="3" t="s">
        <v>88</v>
      </c>
      <c r="C11" s="35">
        <v>122160</v>
      </c>
      <c r="D11" s="35"/>
      <c r="E11" s="34">
        <v>81206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2086735</v>
      </c>
      <c r="D12" s="96"/>
      <c r="E12" s="34">
        <v>1214123</v>
      </c>
      <c r="F12" s="24">
        <f>SUM(E12/C12*100)</f>
        <v>58.182902956053354</v>
      </c>
      <c r="G12" s="24" t="e">
        <f>SUM(E12/D12*100)</f>
        <v>#DIV/0!</v>
      </c>
      <c r="H12" s="24">
        <f>SUM(E12/E17*100)</f>
        <v>68.33884754325906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2864235</v>
      </c>
      <c r="D17" s="38" t="e">
        <f>SUM(D9+D12+#REF!)</f>
        <v>#REF!</v>
      </c>
      <c r="E17" s="38">
        <f>SUM(E9+E12)</f>
        <v>1776622</v>
      </c>
      <c r="F17" s="22">
        <f>SUM(E17/C17*100)</f>
        <v>62.027801489752065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223229</v>
      </c>
      <c r="D20" s="35">
        <v>144190</v>
      </c>
      <c r="E20" s="97">
        <v>149024</v>
      </c>
      <c r="F20" s="24">
        <f aca="true" t="shared" si="0" ref="F20:F32">SUM(E20/C20*100)</f>
        <v>66.758351289483</v>
      </c>
      <c r="G20" s="24">
        <f>SUM(E20/D20*100)</f>
        <v>103.35252097926346</v>
      </c>
      <c r="H20" s="24">
        <f>SUM(E20/E33*100)</f>
        <v>8.248993120672745</v>
      </c>
    </row>
    <row r="21" spans="1:12" ht="0.75" customHeight="1" hidden="1">
      <c r="A21" s="9" t="s">
        <v>33</v>
      </c>
      <c r="B21" s="4" t="s">
        <v>10</v>
      </c>
      <c r="C21" s="35" t="e">
        <f>#REF!</f>
        <v>#REF!</v>
      </c>
      <c r="D21" s="35">
        <v>457</v>
      </c>
      <c r="E21" s="97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35">
        <v>5424</v>
      </c>
      <c r="D22" s="35">
        <v>412</v>
      </c>
      <c r="E22" s="89">
        <v>409</v>
      </c>
      <c r="F22" s="24">
        <f t="shared" si="0"/>
        <v>7.540560471976401</v>
      </c>
      <c r="G22" s="24"/>
      <c r="H22" s="24"/>
    </row>
    <row r="23" spans="1:8" ht="12.75">
      <c r="A23" s="9" t="s">
        <v>30</v>
      </c>
      <c r="B23" s="4" t="s">
        <v>11</v>
      </c>
      <c r="C23" s="35">
        <v>311792</v>
      </c>
      <c r="D23" s="35">
        <v>25676</v>
      </c>
      <c r="E23" s="97">
        <v>100408</v>
      </c>
      <c r="F23" s="24">
        <f t="shared" si="0"/>
        <v>32.203520295581676</v>
      </c>
      <c r="G23" s="24">
        <f aca="true" t="shared" si="1" ref="G23:G29">SUM(E23/D23*100)</f>
        <v>391.05779716466736</v>
      </c>
      <c r="H23" s="24">
        <f>SUM(E23/E33*100)</f>
        <v>5.557929603691411</v>
      </c>
    </row>
    <row r="24" spans="1:8" ht="12" customHeight="1">
      <c r="A24" s="9" t="s">
        <v>35</v>
      </c>
      <c r="B24" s="4" t="s">
        <v>27</v>
      </c>
      <c r="C24" s="35">
        <v>666160</v>
      </c>
      <c r="D24" s="35">
        <v>447528</v>
      </c>
      <c r="E24" s="89">
        <v>258315</v>
      </c>
      <c r="F24" s="24">
        <f t="shared" si="0"/>
        <v>38.77672030743365</v>
      </c>
      <c r="G24" s="24">
        <f t="shared" si="1"/>
        <v>57.7204107899394</v>
      </c>
      <c r="H24" s="24">
        <f>SUM(E24/E33*100)</f>
        <v>14.298627455755986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1395025</v>
      </c>
      <c r="D26" s="35">
        <v>553025</v>
      </c>
      <c r="E26" s="89">
        <v>983062</v>
      </c>
      <c r="F26" s="24">
        <f t="shared" si="0"/>
        <v>70.46913137757387</v>
      </c>
      <c r="G26" s="24">
        <f t="shared" si="1"/>
        <v>177.76086072058226</v>
      </c>
      <c r="H26" s="24">
        <f>SUM(E26/E33*100)</f>
        <v>54.4158771419019</v>
      </c>
    </row>
    <row r="27" spans="1:8" ht="12.75">
      <c r="A27" s="9" t="s">
        <v>37</v>
      </c>
      <c r="B27" s="4" t="s">
        <v>13</v>
      </c>
      <c r="C27" s="35">
        <v>168387</v>
      </c>
      <c r="D27" s="35">
        <v>39429</v>
      </c>
      <c r="E27" s="89">
        <v>126899</v>
      </c>
      <c r="F27" s="24">
        <f t="shared" si="0"/>
        <v>75.36151840700292</v>
      </c>
      <c r="G27" s="24">
        <f t="shared" si="1"/>
        <v>321.84179157472926</v>
      </c>
      <c r="H27" s="24">
        <f>SUM(E27/E33*100)</f>
        <v>7.024297952143618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182510</v>
      </c>
      <c r="D29" s="35">
        <v>38140</v>
      </c>
      <c r="E29" s="89">
        <v>126359</v>
      </c>
      <c r="F29" s="24">
        <f t="shared" si="0"/>
        <v>69.23401457454386</v>
      </c>
      <c r="G29" s="24">
        <f t="shared" si="1"/>
        <v>331.30309386470896</v>
      </c>
      <c r="H29" s="24">
        <f>SUM(E29/E33*100)</f>
        <v>6.994407087013416</v>
      </c>
    </row>
    <row r="30" spans="1:8" ht="25.5">
      <c r="A30" s="106" t="s">
        <v>81</v>
      </c>
      <c r="B30" s="15" t="s">
        <v>79</v>
      </c>
      <c r="C30" s="46">
        <v>167529</v>
      </c>
      <c r="D30" s="46"/>
      <c r="E30" s="98">
        <v>49765</v>
      </c>
      <c r="F30" s="107">
        <f t="shared" si="0"/>
        <v>29.705304753206907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19073</v>
      </c>
      <c r="D31" s="47"/>
      <c r="E31" s="99">
        <v>12331</v>
      </c>
      <c r="F31" s="107">
        <f t="shared" si="0"/>
        <v>64.65160174068055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v>3139179</v>
      </c>
      <c r="D33" s="38">
        <f>SUM(D20:D32)</f>
        <v>1621307</v>
      </c>
      <c r="E33" s="95">
        <v>1806572</v>
      </c>
      <c r="F33" s="94">
        <f>SUM(E33/C33*100)</f>
        <v>57.54918722379323</v>
      </c>
      <c r="G33" s="22">
        <f>SUM(E33/D33*100)</f>
        <v>111.42689200749764</v>
      </c>
      <c r="H33" s="23" t="e">
        <f>SUM(H20:H29)</f>
        <v>#REF!</v>
      </c>
    </row>
    <row r="34" spans="1:8" ht="18.75" customHeight="1">
      <c r="A34" s="55" t="s">
        <v>76</v>
      </c>
      <c r="B34" s="100" t="s">
        <v>77</v>
      </c>
      <c r="C34" s="101">
        <f>C17-C33</f>
        <v>-274944</v>
      </c>
      <c r="D34" s="101"/>
      <c r="E34" s="101">
        <f>E17-E33</f>
        <v>-29950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-274944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-29950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1825028</v>
      </c>
      <c r="K54" s="1">
        <v>288524</v>
      </c>
      <c r="L54" s="41">
        <f>SUM(K54-J54)</f>
        <v>-1536504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1832734</v>
      </c>
      <c r="K55" s="1">
        <v>295091</v>
      </c>
      <c r="L55" s="41">
        <f>SUM(K55-J55)</f>
        <v>-1537643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2018-10-22T00:26:52Z</cp:lastPrinted>
  <dcterms:created xsi:type="dcterms:W3CDTF">2007-08-20T05:05:46Z</dcterms:created>
  <dcterms:modified xsi:type="dcterms:W3CDTF">2018-10-28T23:00:06Z</dcterms:modified>
  <cp:category/>
  <cp:version/>
  <cp:contentType/>
  <cp:contentStatus/>
</cp:coreProperties>
</file>