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600" windowWidth="11805" windowHeight="7365" tabRatio="740" activeTab="0"/>
  </bookViews>
  <sheets>
    <sheet name="ГАЗЕТА" sheetId="1" r:id="rId1"/>
  </sheets>
  <definedNames>
    <definedName name="K121100">'ГАЗЕТА'!$K$12</definedName>
  </definedNames>
  <calcPr fullCalcOnLoad="1"/>
</workbook>
</file>

<file path=xl/sharedStrings.xml><?xml version="1.0" encoding="utf-8"?>
<sst xmlns="http://schemas.openxmlformats.org/spreadsheetml/2006/main" count="100" uniqueCount="91">
  <si>
    <t>Сведения</t>
  </si>
  <si>
    <t>об исполнении бюджета МО городской округ "Охинский"</t>
  </si>
  <si>
    <t>Код по бюджетной классификации</t>
  </si>
  <si>
    <t>Наименование показателя</t>
  </si>
  <si>
    <t>%% от год. назн.</t>
  </si>
  <si>
    <t>%% от назн. отчетного периода</t>
  </si>
  <si>
    <t>Уд.вес. исполн. в общих доходах, расходах</t>
  </si>
  <si>
    <t>ДОХОДЫ</t>
  </si>
  <si>
    <t>РАСХОДЫ</t>
  </si>
  <si>
    <t>Общегос. вопросы</t>
  </si>
  <si>
    <t>Национальная оборона</t>
  </si>
  <si>
    <t>Национальная экономика</t>
  </si>
  <si>
    <t>Образование</t>
  </si>
  <si>
    <t>Культура</t>
  </si>
  <si>
    <t>Зравоохранение и спорт</t>
  </si>
  <si>
    <t>Социальная политика</t>
  </si>
  <si>
    <t>ВСЕГО РАСХОДЫ</t>
  </si>
  <si>
    <t>ВСЕГО ДОХОДЫ</t>
  </si>
  <si>
    <t>РЕЗУЛЬТАТ</t>
  </si>
  <si>
    <t>ДЕФИЦИТ</t>
  </si>
  <si>
    <t>ПРОФИЦИТ</t>
  </si>
  <si>
    <t>ИСТОЧНИКИ</t>
  </si>
  <si>
    <t>Остаток на нач. отч. года</t>
  </si>
  <si>
    <t>Получ. кредитов бюдж.</t>
  </si>
  <si>
    <t>Погаш. кр. бюджетных</t>
  </si>
  <si>
    <t>Получ. кред. в кред.учр.</t>
  </si>
  <si>
    <t>Погаш. кред.в кред. учр.</t>
  </si>
  <si>
    <t>Жилищно-коммун. хоз-во</t>
  </si>
  <si>
    <t>Нац.безоп.и правоохран.д</t>
  </si>
  <si>
    <t>ВСЕГО</t>
  </si>
  <si>
    <t>0400</t>
  </si>
  <si>
    <t>предпринимательская деят-ть</t>
  </si>
  <si>
    <t>0100</t>
  </si>
  <si>
    <t>0200</t>
  </si>
  <si>
    <t>0300</t>
  </si>
  <si>
    <t>0500</t>
  </si>
  <si>
    <t>0700</t>
  </si>
  <si>
    <t>0800</t>
  </si>
  <si>
    <t>0900</t>
  </si>
  <si>
    <t>1000</t>
  </si>
  <si>
    <t>Остаток на конец отч. Пер.</t>
  </si>
  <si>
    <t>ВСЕГО источники</t>
  </si>
  <si>
    <t>(тыс.руб.)</t>
  </si>
  <si>
    <t>(руб.)</t>
  </si>
  <si>
    <t xml:space="preserve">Остаток </t>
  </si>
  <si>
    <t>безв. из обл. бюд, включ ср-ва ФБ</t>
  </si>
  <si>
    <t>исп. Гусарова</t>
  </si>
  <si>
    <t xml:space="preserve"> </t>
  </si>
  <si>
    <t>Безв. от Деп.обр. на призов.место за уч.год</t>
  </si>
  <si>
    <t>местный за счет УКС 06л/с</t>
  </si>
  <si>
    <t>в т.ч. фактории</t>
  </si>
  <si>
    <t>на конец отч пер</t>
  </si>
  <si>
    <t>Зам. главы МО городской округ</t>
  </si>
  <si>
    <t>"Охинский"-начальник финансового управления                                  Н.В. Салаева</t>
  </si>
  <si>
    <t>в т.ч. 220000</t>
  </si>
  <si>
    <t>Безвозм. 2007г.от НК РН (светодиодный экран)</t>
  </si>
  <si>
    <t>КБ "Долинск"</t>
  </si>
  <si>
    <t>гл.кн.</t>
  </si>
  <si>
    <t>дох и кр</t>
  </si>
  <si>
    <t>ум и ув остатков</t>
  </si>
  <si>
    <t>Безвозмездные поступления</t>
  </si>
  <si>
    <t>в т.ч.  на отчетный период</t>
  </si>
  <si>
    <t xml:space="preserve">Безвозм. 2008г.от НК РН </t>
  </si>
  <si>
    <t>Получено возвр.кр.от юр.лиц</t>
  </si>
  <si>
    <t>*</t>
  </si>
  <si>
    <t>(целевые)</t>
  </si>
  <si>
    <t>местный бюджет (казна)</t>
  </si>
  <si>
    <t>местный бюджет (Л/счета)</t>
  </si>
  <si>
    <t>на 1янв.08г.</t>
  </si>
  <si>
    <t>Безвозм. 2007г.от НК РН (пам.зник)</t>
  </si>
  <si>
    <r>
      <t xml:space="preserve">в т.ч. прочие от  НК-РН </t>
    </r>
    <r>
      <rPr>
        <b/>
        <i/>
        <sz val="8"/>
        <rFont val="Arial Cyr"/>
        <family val="0"/>
      </rPr>
      <t>2007г</t>
    </r>
    <r>
      <rPr>
        <i/>
        <sz val="8"/>
        <rFont val="Arial Cyr"/>
        <family val="0"/>
      </rPr>
      <t>.</t>
    </r>
  </si>
  <si>
    <r>
      <t xml:space="preserve">          прочие от  НК-РН </t>
    </r>
    <r>
      <rPr>
        <b/>
        <i/>
        <sz val="8"/>
        <rFont val="Arial Cyr"/>
        <family val="0"/>
      </rPr>
      <t>2008г.</t>
    </r>
  </si>
  <si>
    <t>20,0 + 4,1613+16,244657</t>
  </si>
  <si>
    <t>пог.кр.07г.на з/п17,2и кр.08г.1,0</t>
  </si>
  <si>
    <t>?</t>
  </si>
  <si>
    <t>налоговые и неналоговые доходы</t>
  </si>
  <si>
    <t>Результат</t>
  </si>
  <si>
    <t>Дефицит(-),профицит(+)</t>
  </si>
  <si>
    <t>Доходы в т.ч.:</t>
  </si>
  <si>
    <t>Физическая культура и спорт</t>
  </si>
  <si>
    <t>Средства массовой информации</t>
  </si>
  <si>
    <t>1100</t>
  </si>
  <si>
    <t>1200</t>
  </si>
  <si>
    <t>Обслуживание государственного и муниципального долга</t>
  </si>
  <si>
    <t>Исполнено</t>
  </si>
  <si>
    <t>0600</t>
  </si>
  <si>
    <t>Охрана окружающей среды</t>
  </si>
  <si>
    <t>Утвержденные на 2018 год бюджетные назначения</t>
  </si>
  <si>
    <t xml:space="preserve">по состоянию на 1 апреля 2018г.  </t>
  </si>
  <si>
    <t>дорожный фонд</t>
  </si>
  <si>
    <t xml:space="preserve">Штатная численность муниципальных служащих органов местного самоуправления и работников муниципальных учреждений 1839 чел., фактические затраты на их содержание 250 379,3 тыс. руб.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</si>
</sst>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[$-FC19]d\ mmmm\ yyyy\ &quot;г.&quot;"/>
    <numFmt numFmtId="175" formatCode="0.0;[Red]0.0"/>
    <numFmt numFmtId="176" formatCode="#,##0_р_."/>
    <numFmt numFmtId="177" formatCode="#,##0.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8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33" borderId="16" xfId="0" applyFill="1" applyBorder="1" applyAlignment="1">
      <alignment wrapText="1"/>
    </xf>
    <xf numFmtId="172" fontId="0" fillId="33" borderId="17" xfId="0" applyNumberFormat="1" applyFill="1" applyBorder="1" applyAlignment="1">
      <alignment/>
    </xf>
    <xf numFmtId="172" fontId="0" fillId="33" borderId="18" xfId="0" applyNumberForma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/>
    </xf>
    <xf numFmtId="172" fontId="0" fillId="33" borderId="14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0" fontId="2" fillId="0" borderId="11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2" fillId="0" borderId="15" xfId="0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7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172" fontId="0" fillId="0" borderId="19" xfId="0" applyNumberFormat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2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wrapText="1"/>
    </xf>
    <xf numFmtId="3" fontId="0" fillId="33" borderId="0" xfId="0" applyNumberFormat="1" applyFill="1" applyBorder="1" applyAlignment="1">
      <alignment/>
    </xf>
    <xf numFmtId="172" fontId="0" fillId="33" borderId="22" xfId="0" applyNumberFormat="1" applyFill="1" applyBorder="1" applyAlignment="1">
      <alignment/>
    </xf>
    <xf numFmtId="172" fontId="0" fillId="33" borderId="23" xfId="0" applyNumberFormat="1" applyFill="1" applyBorder="1" applyAlignment="1">
      <alignment/>
    </xf>
    <xf numFmtId="172" fontId="0" fillId="33" borderId="24" xfId="0" applyNumberFormat="1" applyFill="1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172" fontId="2" fillId="33" borderId="1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1" width="12.125" style="0" customWidth="1"/>
    <col min="2" max="2" width="26.00390625" style="0" bestFit="1" customWidth="1"/>
    <col min="3" max="3" width="12.375" style="0" customWidth="1"/>
    <col min="4" max="4" width="12.125" style="0" hidden="1" customWidth="1"/>
    <col min="5" max="5" width="12.75390625" style="0" customWidth="1"/>
    <col min="6" max="6" width="7.25390625" style="0" hidden="1" customWidth="1"/>
    <col min="7" max="7" width="7.625" style="0" hidden="1" customWidth="1"/>
    <col min="8" max="8" width="8.00390625" style="0" hidden="1" customWidth="1"/>
    <col min="10" max="10" width="13.875" style="0" bestFit="1" customWidth="1"/>
  </cols>
  <sheetData>
    <row r="1" spans="1:9" ht="12.7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ht="12.75">
      <c r="A2" s="113" t="s">
        <v>1</v>
      </c>
      <c r="B2" s="113"/>
      <c r="C2" s="113"/>
      <c r="D2" s="113"/>
      <c r="E2" s="113"/>
      <c r="F2" s="113"/>
      <c r="G2" s="113"/>
      <c r="H2" s="113"/>
      <c r="I2" s="113"/>
    </row>
    <row r="3" spans="1:12" ht="12.75">
      <c r="A3" s="114" t="s">
        <v>88</v>
      </c>
      <c r="B3" s="114"/>
      <c r="C3" s="114"/>
      <c r="D3" s="114"/>
      <c r="E3" s="114"/>
      <c r="F3" s="114"/>
      <c r="G3" s="114"/>
      <c r="H3" s="114"/>
      <c r="I3" s="114"/>
      <c r="L3" s="19"/>
    </row>
    <row r="4" spans="1:9" ht="12.75">
      <c r="A4" s="114"/>
      <c r="B4" s="114"/>
      <c r="C4" s="114"/>
      <c r="D4" s="114"/>
      <c r="E4" s="114"/>
      <c r="F4" s="114"/>
      <c r="G4" s="114"/>
      <c r="H4" s="114"/>
      <c r="I4" s="114"/>
    </row>
    <row r="5" ht="13.5" thickBot="1"/>
    <row r="6" spans="2:8" ht="13.5" thickBot="1">
      <c r="B6" t="s">
        <v>42</v>
      </c>
      <c r="E6" s="90"/>
      <c r="H6" s="13" t="s">
        <v>29</v>
      </c>
    </row>
    <row r="7" spans="1:9" ht="75" customHeight="1">
      <c r="A7" s="5" t="s">
        <v>2</v>
      </c>
      <c r="B7" s="5" t="s">
        <v>3</v>
      </c>
      <c r="C7" s="63" t="s">
        <v>87</v>
      </c>
      <c r="D7" s="63" t="s">
        <v>61</v>
      </c>
      <c r="E7" s="67" t="s">
        <v>84</v>
      </c>
      <c r="F7" s="6" t="s">
        <v>4</v>
      </c>
      <c r="G7" s="6" t="s">
        <v>5</v>
      </c>
      <c r="H7" s="12" t="s">
        <v>6</v>
      </c>
      <c r="I7" s="7"/>
    </row>
    <row r="8" spans="1:8" ht="12.75">
      <c r="A8" s="8" t="s">
        <v>7</v>
      </c>
      <c r="B8" s="1"/>
      <c r="C8" s="11"/>
      <c r="D8" s="11"/>
      <c r="E8" s="11"/>
      <c r="F8" s="1"/>
      <c r="G8" s="1"/>
      <c r="H8" s="1"/>
    </row>
    <row r="9" spans="1:10" ht="12.75">
      <c r="A9" s="29">
        <v>1000000000</v>
      </c>
      <c r="B9" s="3" t="s">
        <v>78</v>
      </c>
      <c r="C9" s="35">
        <v>773453</v>
      </c>
      <c r="D9" s="96"/>
      <c r="E9" s="34">
        <v>152482</v>
      </c>
      <c r="F9" s="24">
        <f>SUM(E9/C9*100)</f>
        <v>19.714449358913857</v>
      </c>
      <c r="G9" s="24" t="e">
        <f>SUM(E9/D9*100)</f>
        <v>#DIV/0!</v>
      </c>
      <c r="H9" s="24">
        <f>SUM(E9/E17*100)</f>
        <v>32.93831491450148</v>
      </c>
      <c r="I9" s="30"/>
      <c r="J9" s="30"/>
    </row>
    <row r="10" spans="1:10" ht="22.5">
      <c r="A10" s="29"/>
      <c r="B10" s="3" t="s">
        <v>75</v>
      </c>
      <c r="C10" s="35">
        <v>655340</v>
      </c>
      <c r="D10" s="96"/>
      <c r="E10" s="34">
        <v>124226</v>
      </c>
      <c r="F10" s="24"/>
      <c r="G10" s="24"/>
      <c r="H10" s="24"/>
      <c r="I10" s="30"/>
      <c r="J10" s="30"/>
    </row>
    <row r="11" spans="1:10" ht="12.75">
      <c r="A11" s="29"/>
      <c r="B11" s="3" t="s">
        <v>89</v>
      </c>
      <c r="C11" s="35">
        <v>118113</v>
      </c>
      <c r="D11" s="35"/>
      <c r="E11" s="34">
        <v>28256</v>
      </c>
      <c r="F11" s="24"/>
      <c r="G11" s="24"/>
      <c r="H11" s="24"/>
      <c r="I11" s="30"/>
      <c r="J11" s="30"/>
    </row>
    <row r="12" spans="1:10" ht="19.5" customHeight="1">
      <c r="A12" s="29">
        <v>2000000000</v>
      </c>
      <c r="B12" s="3" t="s">
        <v>60</v>
      </c>
      <c r="C12" s="35">
        <v>1576946</v>
      </c>
      <c r="D12" s="96"/>
      <c r="E12" s="34">
        <v>310450</v>
      </c>
      <c r="F12" s="24">
        <f>SUM(E12/C12*100)</f>
        <v>19.686786992072015</v>
      </c>
      <c r="G12" s="24" t="e">
        <f>SUM(E12/D12*100)</f>
        <v>#DIV/0!</v>
      </c>
      <c r="H12" s="24">
        <f>SUM(E12/E17*100)</f>
        <v>67.06168508549852</v>
      </c>
      <c r="I12" s="30"/>
      <c r="J12" s="30"/>
    </row>
    <row r="13" spans="1:10" ht="17.25" customHeight="1" hidden="1">
      <c r="A13" s="29"/>
      <c r="B13" s="10" t="s">
        <v>70</v>
      </c>
      <c r="C13" s="45">
        <v>23667</v>
      </c>
      <c r="D13" s="45">
        <v>23667</v>
      </c>
      <c r="E13" s="68"/>
      <c r="F13" s="25">
        <f>SUM(E13/C13*100)</f>
        <v>0</v>
      </c>
      <c r="G13" s="25">
        <f>SUM(E13/D13*100)</f>
        <v>0</v>
      </c>
      <c r="H13" s="25">
        <f>SUM(E13/E17*100)</f>
        <v>0</v>
      </c>
      <c r="I13" s="30"/>
      <c r="J13" s="30"/>
    </row>
    <row r="14" spans="1:10" ht="17.25" customHeight="1" hidden="1">
      <c r="A14" s="29"/>
      <c r="B14" s="10" t="s">
        <v>71</v>
      </c>
      <c r="C14" s="45">
        <v>307627</v>
      </c>
      <c r="D14" s="45">
        <v>290721</v>
      </c>
      <c r="E14" s="68">
        <v>285913</v>
      </c>
      <c r="F14" s="25"/>
      <c r="G14" s="25"/>
      <c r="H14" s="25"/>
      <c r="I14" s="30"/>
      <c r="J14" s="30"/>
    </row>
    <row r="15" spans="1:8" ht="12" customHeight="1">
      <c r="A15" s="2"/>
      <c r="B15" s="10"/>
      <c r="C15" s="45"/>
      <c r="D15" s="45"/>
      <c r="E15" s="36"/>
      <c r="F15" s="25"/>
      <c r="G15" s="25"/>
      <c r="H15" s="25"/>
    </row>
    <row r="16" spans="1:8" ht="13.5" thickBot="1">
      <c r="A16" s="1"/>
      <c r="B16" s="61"/>
      <c r="C16" s="46"/>
      <c r="D16" s="46"/>
      <c r="E16" s="37"/>
      <c r="F16" s="26"/>
      <c r="G16" s="26"/>
      <c r="H16" s="26"/>
    </row>
    <row r="17" spans="1:8" ht="18.75" customHeight="1" thickBot="1">
      <c r="A17" s="14"/>
      <c r="B17" s="21" t="s">
        <v>17</v>
      </c>
      <c r="C17" s="38">
        <f>SUM(C9+C12)</f>
        <v>2350399</v>
      </c>
      <c r="D17" s="38" t="e">
        <f>SUM(D9+D12+#REF!)</f>
        <v>#REF!</v>
      </c>
      <c r="E17" s="38">
        <f>SUM(E9+E12)</f>
        <v>462932</v>
      </c>
      <c r="F17" s="22">
        <f>SUM(E17/C17*100)</f>
        <v>19.695889931879652</v>
      </c>
      <c r="G17" s="22" t="e">
        <f>SUM(E17/D17*100)</f>
        <v>#REF!</v>
      </c>
      <c r="H17" s="23" t="e">
        <f>SUM(H9+H12+#REF!)</f>
        <v>#REF!</v>
      </c>
    </row>
    <row r="18" spans="1:8" ht="12.75">
      <c r="A18" s="1"/>
      <c r="B18" s="16"/>
      <c r="C18" s="39"/>
      <c r="D18" s="48"/>
      <c r="E18" s="40"/>
      <c r="F18" s="27"/>
      <c r="G18" s="27"/>
      <c r="H18" s="27"/>
    </row>
    <row r="19" spans="1:8" ht="12.75">
      <c r="A19" s="8" t="s">
        <v>8</v>
      </c>
      <c r="B19" s="4"/>
      <c r="C19" s="41"/>
      <c r="D19" s="47"/>
      <c r="E19" s="42"/>
      <c r="F19" s="28"/>
      <c r="G19" s="28"/>
      <c r="H19" s="28"/>
    </row>
    <row r="20" spans="1:8" ht="15" customHeight="1">
      <c r="A20" s="9" t="s">
        <v>32</v>
      </c>
      <c r="B20" s="4" t="s">
        <v>9</v>
      </c>
      <c r="C20" s="35">
        <v>226836</v>
      </c>
      <c r="D20" s="35">
        <v>144190</v>
      </c>
      <c r="E20" s="97">
        <v>39378</v>
      </c>
      <c r="F20" s="24">
        <f aca="true" t="shared" si="0" ref="F20:F32">SUM(E20/C20*100)</f>
        <v>17.359678357932605</v>
      </c>
      <c r="G20" s="24">
        <f>SUM(E20/D20*100)</f>
        <v>27.30979957001179</v>
      </c>
      <c r="H20" s="24">
        <f>SUM(E20/E33*100)</f>
        <v>8.284314963015325</v>
      </c>
    </row>
    <row r="21" spans="1:12" ht="0.75" customHeight="1" hidden="1">
      <c r="A21" s="9" t="s">
        <v>33</v>
      </c>
      <c r="B21" s="4" t="s">
        <v>10</v>
      </c>
      <c r="C21" s="35" t="e">
        <f>#REF!</f>
        <v>#REF!</v>
      </c>
      <c r="D21" s="35">
        <v>457</v>
      </c>
      <c r="E21" s="97" t="e">
        <f>#REF!</f>
        <v>#REF!</v>
      </c>
      <c r="F21" s="24" t="e">
        <f t="shared" si="0"/>
        <v>#REF!</v>
      </c>
      <c r="G21" s="24" t="e">
        <f>SUM(E21/D21*100)</f>
        <v>#REF!</v>
      </c>
      <c r="H21" s="24" t="e">
        <f>SUM(E21/E33*100)</f>
        <v>#REF!</v>
      </c>
      <c r="L21" t="s">
        <v>47</v>
      </c>
    </row>
    <row r="22" spans="1:8" ht="12.75">
      <c r="A22" s="9" t="s">
        <v>34</v>
      </c>
      <c r="B22" s="4" t="s">
        <v>28</v>
      </c>
      <c r="C22" s="35">
        <v>8280</v>
      </c>
      <c r="D22" s="35">
        <v>412</v>
      </c>
      <c r="E22" s="89">
        <v>28</v>
      </c>
      <c r="F22" s="24">
        <f t="shared" si="0"/>
        <v>0.33816425120772947</v>
      </c>
      <c r="G22" s="24"/>
      <c r="H22" s="24"/>
    </row>
    <row r="23" spans="1:8" ht="12.75">
      <c r="A23" s="9" t="s">
        <v>30</v>
      </c>
      <c r="B23" s="4" t="s">
        <v>11</v>
      </c>
      <c r="C23" s="35">
        <v>247245</v>
      </c>
      <c r="D23" s="35">
        <v>25676</v>
      </c>
      <c r="E23" s="97">
        <v>17070</v>
      </c>
      <c r="F23" s="24">
        <f t="shared" si="0"/>
        <v>6.904082994600498</v>
      </c>
      <c r="G23" s="24">
        <f aca="true" t="shared" si="1" ref="G23:G29">SUM(E23/D23*100)</f>
        <v>66.48231811808692</v>
      </c>
      <c r="H23" s="24">
        <f>SUM(E23/E33*100)</f>
        <v>3.5911741687914973</v>
      </c>
    </row>
    <row r="24" spans="1:8" ht="12" customHeight="1">
      <c r="A24" s="9" t="s">
        <v>35</v>
      </c>
      <c r="B24" s="4" t="s">
        <v>27</v>
      </c>
      <c r="C24" s="35">
        <v>393906</v>
      </c>
      <c r="D24" s="35">
        <v>447528</v>
      </c>
      <c r="E24" s="89">
        <v>70205</v>
      </c>
      <c r="F24" s="24">
        <f t="shared" si="0"/>
        <v>17.822780054124586</v>
      </c>
      <c r="G24" s="24">
        <f t="shared" si="1"/>
        <v>15.687286605530826</v>
      </c>
      <c r="H24" s="24">
        <f>SUM(E24/E33*100)</f>
        <v>14.769676773286882</v>
      </c>
    </row>
    <row r="25" spans="1:8" ht="0.75" customHeight="1" hidden="1">
      <c r="A25" s="9" t="s">
        <v>85</v>
      </c>
      <c r="B25" s="4" t="s">
        <v>86</v>
      </c>
      <c r="C25" s="35"/>
      <c r="D25" s="35"/>
      <c r="E25" s="89">
        <v>0</v>
      </c>
      <c r="F25" s="24" t="e">
        <f t="shared" si="0"/>
        <v>#DIV/0!</v>
      </c>
      <c r="G25" s="24"/>
      <c r="H25" s="24"/>
    </row>
    <row r="26" spans="1:8" ht="12.75">
      <c r="A26" s="9" t="s">
        <v>36</v>
      </c>
      <c r="B26" s="4" t="s">
        <v>12</v>
      </c>
      <c r="C26" s="35">
        <v>1227603</v>
      </c>
      <c r="D26" s="35">
        <v>553025</v>
      </c>
      <c r="E26" s="89">
        <v>261960</v>
      </c>
      <c r="F26" s="24">
        <f t="shared" si="0"/>
        <v>21.33914628752129</v>
      </c>
      <c r="G26" s="24">
        <f t="shared" si="1"/>
        <v>47.36856380814611</v>
      </c>
      <c r="H26" s="24">
        <f>SUM(E26/E33*100)</f>
        <v>55.11095402792153</v>
      </c>
    </row>
    <row r="27" spans="1:8" ht="12.75">
      <c r="A27" s="9" t="s">
        <v>37</v>
      </c>
      <c r="B27" s="4" t="s">
        <v>13</v>
      </c>
      <c r="C27" s="35">
        <v>163173</v>
      </c>
      <c r="D27" s="35">
        <v>39429</v>
      </c>
      <c r="E27" s="89">
        <v>31131</v>
      </c>
      <c r="F27" s="24">
        <f t="shared" si="0"/>
        <v>19.0785240205181</v>
      </c>
      <c r="G27" s="24">
        <f t="shared" si="1"/>
        <v>78.95457658068933</v>
      </c>
      <c r="H27" s="24">
        <f>SUM(E27/E33*100)</f>
        <v>6.549317108883895</v>
      </c>
    </row>
    <row r="28" spans="1:8" ht="12.75" hidden="1">
      <c r="A28" s="9" t="s">
        <v>38</v>
      </c>
      <c r="B28" s="4" t="s">
        <v>14</v>
      </c>
      <c r="C28" s="35"/>
      <c r="D28" s="35">
        <v>372450</v>
      </c>
      <c r="E28" s="89"/>
      <c r="F28" s="24" t="e">
        <f t="shared" si="0"/>
        <v>#DIV/0!</v>
      </c>
      <c r="G28" s="24">
        <f t="shared" si="1"/>
        <v>0</v>
      </c>
      <c r="H28" s="24">
        <f>SUM(E28/E33*100)</f>
        <v>0</v>
      </c>
    </row>
    <row r="29" spans="1:8" ht="12.75">
      <c r="A29" s="9" t="s">
        <v>39</v>
      </c>
      <c r="B29" s="4" t="s">
        <v>15</v>
      </c>
      <c r="C29" s="35">
        <v>187179</v>
      </c>
      <c r="D29" s="35">
        <v>38140</v>
      </c>
      <c r="E29" s="89">
        <v>39410</v>
      </c>
      <c r="F29" s="24">
        <f t="shared" si="0"/>
        <v>21.05471233418279</v>
      </c>
      <c r="G29" s="24">
        <f t="shared" si="1"/>
        <v>103.32983744100682</v>
      </c>
      <c r="H29" s="24">
        <f>SUM(E29/E33*100)</f>
        <v>8.29104709971136</v>
      </c>
    </row>
    <row r="30" spans="1:8" ht="25.5">
      <c r="A30" s="106" t="s">
        <v>81</v>
      </c>
      <c r="B30" s="15" t="s">
        <v>79</v>
      </c>
      <c r="C30" s="46">
        <v>158487</v>
      </c>
      <c r="D30" s="46"/>
      <c r="E30" s="98">
        <v>13025</v>
      </c>
      <c r="F30" s="107">
        <f t="shared" si="0"/>
        <v>8.21833967454744</v>
      </c>
      <c r="G30" s="107"/>
      <c r="H30" s="107"/>
    </row>
    <row r="31" spans="1:8" ht="24.75" customHeight="1">
      <c r="A31" s="106" t="s">
        <v>82</v>
      </c>
      <c r="B31" s="15" t="s">
        <v>80</v>
      </c>
      <c r="C31" s="47">
        <v>12607</v>
      </c>
      <c r="D31" s="47"/>
      <c r="E31" s="99">
        <v>3125</v>
      </c>
      <c r="F31" s="107">
        <f t="shared" si="0"/>
        <v>24.787816292535894</v>
      </c>
      <c r="G31" s="107"/>
      <c r="H31" s="107"/>
    </row>
    <row r="32" spans="1:8" ht="41.25" customHeight="1" thickBot="1">
      <c r="A32" s="105">
        <v>1300</v>
      </c>
      <c r="B32" s="15" t="s">
        <v>83</v>
      </c>
      <c r="C32" s="47">
        <v>1000</v>
      </c>
      <c r="D32" s="47"/>
      <c r="E32" s="99"/>
      <c r="F32" s="26">
        <f t="shared" si="0"/>
        <v>0</v>
      </c>
      <c r="G32" s="26"/>
      <c r="H32" s="26"/>
    </row>
    <row r="33" spans="1:8" ht="18.75" customHeight="1" thickBot="1">
      <c r="A33" s="14"/>
      <c r="B33" s="21" t="s">
        <v>16</v>
      </c>
      <c r="C33" s="38">
        <v>2626316</v>
      </c>
      <c r="D33" s="38">
        <f>SUM(D20:D32)</f>
        <v>1621307</v>
      </c>
      <c r="E33" s="95">
        <v>475332</v>
      </c>
      <c r="F33" s="94">
        <f>SUM(E33/C33*100)</f>
        <v>18.09881217644792</v>
      </c>
      <c r="G33" s="22">
        <f>SUM(E33/D33*100)</f>
        <v>29.317828147291042</v>
      </c>
      <c r="H33" s="23" t="e">
        <f>SUM(H20:H29)</f>
        <v>#REF!</v>
      </c>
    </row>
    <row r="34" spans="1:8" ht="18.75" customHeight="1">
      <c r="A34" s="55" t="s">
        <v>76</v>
      </c>
      <c r="B34" s="100" t="s">
        <v>77</v>
      </c>
      <c r="C34" s="101">
        <f>C17-C33</f>
        <v>-275917</v>
      </c>
      <c r="D34" s="101"/>
      <c r="E34" s="101">
        <f>E17-E33</f>
        <v>-12400</v>
      </c>
      <c r="F34" s="102"/>
      <c r="G34" s="103"/>
      <c r="H34" s="104"/>
    </row>
    <row r="35" spans="1:8" ht="12.75">
      <c r="A35" s="54"/>
      <c r="B35" s="79"/>
      <c r="C35" s="77"/>
      <c r="D35" s="77"/>
      <c r="E35" s="77"/>
      <c r="F35" s="91"/>
      <c r="G35" s="17"/>
      <c r="H35" s="17"/>
    </row>
    <row r="36" spans="1:8" ht="16.5" customHeight="1" hidden="1">
      <c r="A36" s="78" t="s">
        <v>18</v>
      </c>
      <c r="B36" s="79" t="s">
        <v>19</v>
      </c>
      <c r="C36" s="77">
        <f>SUM(C17-C33)</f>
        <v>-275917</v>
      </c>
      <c r="D36" s="77"/>
      <c r="E36" s="54"/>
      <c r="F36" s="18"/>
      <c r="G36" s="1"/>
      <c r="H36" s="1"/>
    </row>
    <row r="37" spans="1:8" ht="14.25" customHeight="1" hidden="1" thickBot="1">
      <c r="A37" s="54"/>
      <c r="B37" s="79" t="s">
        <v>20</v>
      </c>
      <c r="C37" s="77"/>
      <c r="D37" s="77"/>
      <c r="E37" s="77">
        <f>SUM(E17-E33)</f>
        <v>-12400</v>
      </c>
      <c r="F37" s="18"/>
      <c r="G37" s="1"/>
      <c r="H37" s="1"/>
    </row>
    <row r="38" spans="1:8" ht="12.75" hidden="1">
      <c r="A38" s="54"/>
      <c r="B38" s="79"/>
      <c r="C38" s="77"/>
      <c r="D38" s="77"/>
      <c r="E38" s="77"/>
      <c r="F38" s="18"/>
      <c r="G38" s="1"/>
      <c r="H38" s="1"/>
    </row>
    <row r="39" spans="1:10" ht="14.25" customHeight="1" hidden="1">
      <c r="A39" s="78" t="s">
        <v>21</v>
      </c>
      <c r="B39" s="79" t="s">
        <v>22</v>
      </c>
      <c r="C39" s="80"/>
      <c r="D39" s="80"/>
      <c r="E39" s="80">
        <v>77143</v>
      </c>
      <c r="F39" s="56"/>
      <c r="G39" s="2"/>
      <c r="H39" s="2"/>
      <c r="J39" s="30"/>
    </row>
    <row r="40" spans="1:10" ht="12" customHeight="1" hidden="1" thickBot="1">
      <c r="A40" s="81"/>
      <c r="B40" s="79" t="s">
        <v>40</v>
      </c>
      <c r="C40" s="80"/>
      <c r="D40" s="80"/>
      <c r="E40" s="80">
        <v>189983</v>
      </c>
      <c r="F40" s="56"/>
      <c r="G40" s="2"/>
      <c r="H40" s="2"/>
      <c r="J40" s="30"/>
    </row>
    <row r="41" spans="1:10" ht="12.75" customHeight="1" hidden="1">
      <c r="A41" s="81"/>
      <c r="B41" s="79" t="s">
        <v>23</v>
      </c>
      <c r="C41" s="80"/>
      <c r="D41" s="80"/>
      <c r="E41" s="80">
        <v>40406</v>
      </c>
      <c r="F41" s="117" t="s">
        <v>72</v>
      </c>
      <c r="G41" s="117"/>
      <c r="H41" s="118"/>
      <c r="J41" s="30"/>
    </row>
    <row r="42" spans="1:10" ht="14.25" customHeight="1" hidden="1" thickBot="1">
      <c r="A42" s="81"/>
      <c r="B42" s="79" t="s">
        <v>24</v>
      </c>
      <c r="C42" s="80"/>
      <c r="D42" s="80"/>
      <c r="E42" s="80">
        <v>18162</v>
      </c>
      <c r="F42" s="115" t="s">
        <v>73</v>
      </c>
      <c r="G42" s="115"/>
      <c r="H42" s="116"/>
      <c r="J42" s="30"/>
    </row>
    <row r="43" spans="1:10" ht="12" customHeight="1" hidden="1">
      <c r="A43" s="81"/>
      <c r="B43" s="79" t="s">
        <v>25</v>
      </c>
      <c r="C43" s="80"/>
      <c r="D43" s="80"/>
      <c r="E43" s="80">
        <v>8000</v>
      </c>
      <c r="F43" s="109" t="s">
        <v>56</v>
      </c>
      <c r="G43" s="109"/>
      <c r="H43" s="110"/>
      <c r="J43" s="30"/>
    </row>
    <row r="44" spans="1:10" ht="15" customHeight="1" hidden="1" thickBot="1">
      <c r="A44" s="81"/>
      <c r="B44" s="54" t="s">
        <v>26</v>
      </c>
      <c r="C44" s="80"/>
      <c r="D44" s="80"/>
      <c r="E44" s="80">
        <v>8000</v>
      </c>
      <c r="F44" s="111" t="s">
        <v>56</v>
      </c>
      <c r="G44" s="111"/>
      <c r="H44" s="112"/>
      <c r="J44" s="30"/>
    </row>
    <row r="45" spans="1:10" ht="12.75" hidden="1">
      <c r="A45" s="54"/>
      <c r="B45" s="54" t="s">
        <v>63</v>
      </c>
      <c r="C45" s="80"/>
      <c r="D45" s="80"/>
      <c r="E45" s="80">
        <v>6</v>
      </c>
      <c r="F45" s="69"/>
      <c r="G45" s="43"/>
      <c r="H45" s="43"/>
      <c r="J45" s="30"/>
    </row>
    <row r="46" spans="1:10" ht="12.75" hidden="1">
      <c r="A46" s="54"/>
      <c r="B46" s="54" t="s">
        <v>41</v>
      </c>
      <c r="C46" s="80"/>
      <c r="D46" s="80"/>
      <c r="E46" s="77">
        <f>SUM(E39-E40+E41-E42+E43-E44+E45)</f>
        <v>-90590</v>
      </c>
      <c r="F46" s="56"/>
      <c r="G46" s="2"/>
      <c r="H46" s="2"/>
      <c r="J46" s="30"/>
    </row>
    <row r="47" spans="1:10" ht="12.75" hidden="1">
      <c r="A47" s="54"/>
      <c r="B47" s="54" t="s">
        <v>43</v>
      </c>
      <c r="C47" s="71"/>
      <c r="D47" s="71"/>
      <c r="E47" s="71"/>
      <c r="F47" s="20"/>
      <c r="G47" s="20"/>
      <c r="H47" s="20"/>
      <c r="J47" s="30"/>
    </row>
    <row r="48" spans="1:10" ht="12.75" hidden="1">
      <c r="A48" s="54"/>
      <c r="B48" s="70" t="s">
        <v>44</v>
      </c>
      <c r="C48" s="71" t="s">
        <v>43</v>
      </c>
      <c r="D48" s="71" t="s">
        <v>68</v>
      </c>
      <c r="E48" s="71" t="s">
        <v>51</v>
      </c>
      <c r="F48" s="20"/>
      <c r="G48" s="20"/>
      <c r="H48" s="20"/>
      <c r="J48" s="30"/>
    </row>
    <row r="49" spans="1:10" ht="12.75" hidden="1">
      <c r="A49" s="82"/>
      <c r="B49" s="83" t="s">
        <v>29</v>
      </c>
      <c r="C49" s="72"/>
      <c r="D49" s="84">
        <v>77143013.11</v>
      </c>
      <c r="E49" s="72">
        <v>189983129.72</v>
      </c>
      <c r="F49" s="31"/>
      <c r="G49" s="31"/>
      <c r="H49" s="31"/>
      <c r="J49" s="87"/>
    </row>
    <row r="50" spans="1:10" ht="12.75" hidden="1">
      <c r="A50" s="82"/>
      <c r="B50" s="74" t="s">
        <v>66</v>
      </c>
      <c r="C50" s="71"/>
      <c r="D50" s="73">
        <v>15586885.84</v>
      </c>
      <c r="E50" s="73">
        <v>20200200</v>
      </c>
      <c r="F50" s="64"/>
      <c r="G50" s="65"/>
      <c r="H50" s="49"/>
      <c r="I50" s="50"/>
      <c r="J50" s="88"/>
    </row>
    <row r="51" spans="1:10" ht="12.75" hidden="1">
      <c r="A51" s="82"/>
      <c r="B51" s="74" t="s">
        <v>67</v>
      </c>
      <c r="C51" s="71"/>
      <c r="D51" s="73"/>
      <c r="E51" s="73" t="s">
        <v>74</v>
      </c>
      <c r="F51" s="64"/>
      <c r="G51" s="65"/>
      <c r="H51" s="49"/>
      <c r="I51" s="50"/>
      <c r="J51" s="50"/>
    </row>
    <row r="52" spans="1:10" ht="12.75" hidden="1">
      <c r="A52" s="82"/>
      <c r="B52" s="74" t="s">
        <v>49</v>
      </c>
      <c r="C52" s="71" t="s">
        <v>65</v>
      </c>
      <c r="D52" s="73">
        <v>28362236.72</v>
      </c>
      <c r="E52" s="92" t="s">
        <v>74</v>
      </c>
      <c r="F52" s="64"/>
      <c r="G52" s="65"/>
      <c r="H52" s="49"/>
      <c r="I52" s="50"/>
      <c r="J52" s="50" t="s">
        <v>59</v>
      </c>
    </row>
    <row r="53" spans="1:12" ht="12.75" hidden="1">
      <c r="A53" s="82"/>
      <c r="B53" s="74" t="s">
        <v>31</v>
      </c>
      <c r="C53" s="71"/>
      <c r="D53" s="73">
        <v>6222563.98</v>
      </c>
      <c r="E53" s="71">
        <v>9327923</v>
      </c>
      <c r="F53" s="30"/>
      <c r="G53" s="30"/>
      <c r="H53" s="33"/>
      <c r="J53" s="51" t="s">
        <v>58</v>
      </c>
      <c r="K53" s="1" t="s">
        <v>57</v>
      </c>
      <c r="L53" s="1"/>
    </row>
    <row r="54" spans="1:12" ht="12.75" hidden="1">
      <c r="A54" s="82"/>
      <c r="B54" s="74" t="s">
        <v>45</v>
      </c>
      <c r="C54" s="71"/>
      <c r="D54" s="73">
        <v>26837866.73</v>
      </c>
      <c r="E54" s="75" t="s">
        <v>74</v>
      </c>
      <c r="F54" s="62"/>
      <c r="G54" s="62"/>
      <c r="H54" s="20"/>
      <c r="I54" s="50"/>
      <c r="J54" s="41">
        <f>SUM(E17+E41+E43)</f>
        <v>511338</v>
      </c>
      <c r="K54" s="1">
        <v>288524</v>
      </c>
      <c r="L54" s="41">
        <f>SUM(K54-J54)</f>
        <v>-222814</v>
      </c>
    </row>
    <row r="55" spans="1:12" ht="12" customHeight="1" hidden="1">
      <c r="A55" s="82"/>
      <c r="B55" s="85" t="s">
        <v>50</v>
      </c>
      <c r="C55" s="54"/>
      <c r="D55" s="76" t="s">
        <v>54</v>
      </c>
      <c r="E55" s="76" t="s">
        <v>54</v>
      </c>
      <c r="F55" s="66"/>
      <c r="G55" s="66"/>
      <c r="H55" s="44"/>
      <c r="J55" s="47">
        <f>SUM(E33+E42+E44)</f>
        <v>501494</v>
      </c>
      <c r="K55" s="1">
        <v>295091</v>
      </c>
      <c r="L55" s="41">
        <f>SUM(K55-J55)</f>
        <v>-206403</v>
      </c>
    </row>
    <row r="56" spans="1:8" ht="12.75" hidden="1">
      <c r="A56" s="54"/>
      <c r="B56" s="74" t="s">
        <v>62</v>
      </c>
      <c r="C56" s="71"/>
      <c r="D56" s="86" t="s">
        <v>64</v>
      </c>
      <c r="E56" s="75" t="s">
        <v>74</v>
      </c>
      <c r="F56" s="66"/>
      <c r="G56" s="66"/>
      <c r="H56" s="44"/>
    </row>
    <row r="57" spans="1:7" ht="12.75" hidden="1">
      <c r="A57" s="54"/>
      <c r="B57" s="74" t="s">
        <v>55</v>
      </c>
      <c r="C57" s="53"/>
      <c r="D57" s="71">
        <v>113459.84</v>
      </c>
      <c r="E57" s="73" t="s">
        <v>74</v>
      </c>
      <c r="F57" s="30"/>
      <c r="G57" s="30"/>
    </row>
    <row r="58" spans="1:7" ht="12.75" hidden="1">
      <c r="A58" s="54"/>
      <c r="B58" s="74"/>
      <c r="C58" s="53"/>
      <c r="D58" s="86"/>
      <c r="E58" s="73"/>
      <c r="F58" s="30"/>
      <c r="G58" s="30"/>
    </row>
    <row r="59" spans="1:7" ht="12.75" hidden="1">
      <c r="A59" s="54"/>
      <c r="B59" s="74"/>
      <c r="C59" s="53"/>
      <c r="D59" s="86"/>
      <c r="E59" s="73"/>
      <c r="F59" s="30"/>
      <c r="G59" s="30"/>
    </row>
    <row r="60" spans="1:7" ht="12.75" hidden="1">
      <c r="A60" s="54"/>
      <c r="B60" s="74" t="s">
        <v>69</v>
      </c>
      <c r="C60" s="53"/>
      <c r="D60" s="86">
        <v>1313224</v>
      </c>
      <c r="E60" s="73" t="s">
        <v>74</v>
      </c>
      <c r="F60" s="30"/>
      <c r="G60" s="30"/>
    </row>
    <row r="61" spans="1:8" ht="12.75" hidden="1">
      <c r="A61" s="62" t="s">
        <v>46</v>
      </c>
      <c r="B61" s="74" t="s">
        <v>48</v>
      </c>
      <c r="C61" s="93"/>
      <c r="D61" s="71">
        <v>20000</v>
      </c>
      <c r="E61" s="62">
        <v>0</v>
      </c>
      <c r="F61" s="54"/>
      <c r="G61" s="54"/>
      <c r="H61" s="33"/>
    </row>
    <row r="62" spans="1:10" ht="46.5" customHeight="1">
      <c r="A62" s="108" t="s">
        <v>90</v>
      </c>
      <c r="B62" s="108"/>
      <c r="C62" s="108"/>
      <c r="D62" s="108"/>
      <c r="E62" s="108"/>
      <c r="F62" s="20"/>
      <c r="G62" s="20"/>
      <c r="H62" s="50"/>
      <c r="J62" s="33"/>
    </row>
    <row r="63" spans="2:7" ht="12.75" hidden="1">
      <c r="B63" s="19" t="s">
        <v>52</v>
      </c>
      <c r="C63" s="52"/>
      <c r="D63" s="19"/>
      <c r="E63" s="19"/>
      <c r="F63" s="19"/>
      <c r="G63" s="19"/>
    </row>
    <row r="64" spans="2:7" ht="12.75" hidden="1">
      <c r="B64" s="19" t="s">
        <v>53</v>
      </c>
      <c r="C64" s="52"/>
      <c r="D64" s="19"/>
      <c r="E64" s="19"/>
      <c r="F64" s="19"/>
      <c r="G64" s="19"/>
    </row>
    <row r="65" spans="5:10" ht="12.75">
      <c r="E65" s="33"/>
      <c r="J65" s="33"/>
    </row>
    <row r="66" spans="2:7" ht="12.75">
      <c r="B66" s="19"/>
      <c r="C66" s="52"/>
      <c r="D66" s="19"/>
      <c r="E66" s="19"/>
      <c r="F66" s="19"/>
      <c r="G66" s="19"/>
    </row>
    <row r="69" spans="2:7" ht="12.75">
      <c r="B69" s="19"/>
      <c r="C69" s="52"/>
      <c r="D69" s="32"/>
      <c r="E69" s="19"/>
      <c r="F69" s="19"/>
      <c r="G69" s="19"/>
    </row>
    <row r="70" spans="2:7" ht="12.75">
      <c r="B70" s="19"/>
      <c r="C70" s="52"/>
      <c r="D70" s="19"/>
      <c r="E70" s="19"/>
      <c r="F70" s="19"/>
      <c r="G70" s="19"/>
    </row>
    <row r="71" spans="2:7" ht="12.75">
      <c r="B71" s="19"/>
      <c r="C71" s="52"/>
      <c r="D71" s="19"/>
      <c r="E71" s="19"/>
      <c r="F71" s="19"/>
      <c r="G71" s="19"/>
    </row>
    <row r="72" ht="12.75">
      <c r="C72" s="33"/>
    </row>
    <row r="73" ht="12.75">
      <c r="C73" s="33"/>
    </row>
    <row r="75" spans="2:6" ht="12.75">
      <c r="B75" s="57"/>
      <c r="C75" s="58"/>
      <c r="D75" s="59"/>
      <c r="E75" s="59"/>
      <c r="F75" s="60"/>
    </row>
    <row r="76" spans="2:6" ht="12.75">
      <c r="B76" s="57"/>
      <c r="C76" s="58"/>
      <c r="D76" s="59"/>
      <c r="E76" s="59"/>
      <c r="F76" s="60"/>
    </row>
    <row r="77" spans="2:6" ht="12.75">
      <c r="B77" s="57"/>
      <c r="C77" s="58"/>
      <c r="D77" s="59"/>
      <c r="E77" s="59"/>
      <c r="F77" s="60"/>
    </row>
    <row r="78" spans="2:6" ht="12.75">
      <c r="B78" s="57"/>
      <c r="C78" s="58"/>
      <c r="D78" s="59"/>
      <c r="E78" s="59"/>
      <c r="F78" s="60"/>
    </row>
  </sheetData>
  <sheetProtection/>
  <mergeCells count="8">
    <mergeCell ref="A62:E62"/>
    <mergeCell ref="F43:H43"/>
    <mergeCell ref="F44:H44"/>
    <mergeCell ref="A1:I1"/>
    <mergeCell ref="A2:I2"/>
    <mergeCell ref="A3:I4"/>
    <mergeCell ref="F42:H42"/>
    <mergeCell ref="F41:H41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ГО "Охинский"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Гусарова Лиана Юрьевна</dc:creator>
  <cp:keywords/>
  <dc:description/>
  <cp:lastModifiedBy>buh02</cp:lastModifiedBy>
  <cp:lastPrinted>2018-04-16T00:00:31Z</cp:lastPrinted>
  <dcterms:created xsi:type="dcterms:W3CDTF">2007-08-20T05:05:46Z</dcterms:created>
  <dcterms:modified xsi:type="dcterms:W3CDTF">2018-04-17T01:50:28Z</dcterms:modified>
  <cp:category/>
  <cp:version/>
  <cp:contentType/>
  <cp:contentStatus/>
</cp:coreProperties>
</file>