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P:\BK\OUT\2026\САЙТ\"/>
    </mc:Choice>
  </mc:AlternateContent>
  <bookViews>
    <workbookView xWindow="0" yWindow="12900" windowWidth="11805" windowHeight="7065" tabRatio="740"/>
  </bookViews>
  <sheets>
    <sheet name="Сведения об исполнении бюджета" sheetId="11" r:id="rId1"/>
  </sheets>
  <definedNames>
    <definedName name="_K121100">'Сведения об исполнении бюджета'!$I$12</definedName>
  </definedNames>
  <calcPr calcId="162913"/>
</workbook>
</file>

<file path=xl/calcChain.xml><?xml version="1.0" encoding="utf-8"?>
<calcChain xmlns="http://schemas.openxmlformats.org/spreadsheetml/2006/main">
  <c r="C9" i="11" l="1"/>
  <c r="C16" i="11" s="1"/>
  <c r="C31" i="11"/>
  <c r="D31" i="11"/>
  <c r="G25" i="11"/>
  <c r="D9" i="11"/>
  <c r="D16" i="11" s="1"/>
  <c r="E24" i="11"/>
  <c r="E29" i="11"/>
  <c r="F27" i="11"/>
  <c r="E26" i="11"/>
  <c r="F26" i="11"/>
  <c r="E25" i="11"/>
  <c r="F22" i="11"/>
  <c r="E21" i="11"/>
  <c r="F19" i="11"/>
  <c r="E27" i="11"/>
  <c r="E23" i="11"/>
  <c r="E30" i="11"/>
  <c r="E13" i="11"/>
  <c r="F13" i="11"/>
  <c r="D44" i="11"/>
  <c r="F23" i="11"/>
  <c r="E28" i="11"/>
  <c r="E22" i="11"/>
  <c r="F25" i="11"/>
  <c r="E19" i="11"/>
  <c r="F12" i="11"/>
  <c r="E12" i="11"/>
  <c r="G26" i="11"/>
  <c r="G31" i="11" s="1"/>
  <c r="F31" i="11"/>
  <c r="H53" i="11"/>
  <c r="J53" i="11" s="1"/>
  <c r="G19" i="11"/>
  <c r="G27" i="11"/>
  <c r="G22" i="11"/>
  <c r="G23" i="11"/>
  <c r="F9" i="11"/>
  <c r="E9" i="11"/>
  <c r="E31" i="11"/>
  <c r="H52" i="11" l="1"/>
  <c r="J52" i="11" s="1"/>
  <c r="D32" i="11"/>
  <c r="D35" i="11"/>
  <c r="G12" i="11"/>
  <c r="G13" i="11"/>
  <c r="F16" i="11"/>
  <c r="E16" i="11"/>
  <c r="G9" i="11"/>
  <c r="G16" i="11" s="1"/>
  <c r="C32" i="11"/>
  <c r="C34" i="11"/>
</calcChain>
</file>

<file path=xl/sharedStrings.xml><?xml version="1.0" encoding="utf-8"?>
<sst xmlns="http://schemas.openxmlformats.org/spreadsheetml/2006/main" count="94" uniqueCount="86">
  <si>
    <t>Сведения</t>
  </si>
  <si>
    <t>Код по бюджетной классификации</t>
  </si>
  <si>
    <t>Наименование показателя</t>
  </si>
  <si>
    <t>%% от год. назн.</t>
  </si>
  <si>
    <t>%% от назн. отчетного периода</t>
  </si>
  <si>
    <t>Уд.вес. исполн. в общих доходах, расходах</t>
  </si>
  <si>
    <t>ДОХОДЫ</t>
  </si>
  <si>
    <t>РАСХОДЫ</t>
  </si>
  <si>
    <t>Общегос. вопросы</t>
  </si>
  <si>
    <t>Национальная экономика</t>
  </si>
  <si>
    <t>Образование</t>
  </si>
  <si>
    <t>Культура</t>
  </si>
  <si>
    <t>Социальная политика</t>
  </si>
  <si>
    <t>ВСЕГО РАСХОДЫ</t>
  </si>
  <si>
    <t>ВСЕГО ДОХОДЫ</t>
  </si>
  <si>
    <t>РЕЗУЛЬТАТ</t>
  </si>
  <si>
    <t>ДЕФИЦИТ</t>
  </si>
  <si>
    <t>ПРОФИЦИТ</t>
  </si>
  <si>
    <t>ИСТОЧНИКИ</t>
  </si>
  <si>
    <t>Остаток на нач. отч. года</t>
  </si>
  <si>
    <t>Получ. кредитов бюдж.</t>
  </si>
  <si>
    <t>Погаш. кр. бюджетных</t>
  </si>
  <si>
    <t>Получ. кред. в кред.учр.</t>
  </si>
  <si>
    <t>Погаш. кред.в кред. учр.</t>
  </si>
  <si>
    <t>Жилищно-коммун. хоз-во</t>
  </si>
  <si>
    <t>ВСЕГО</t>
  </si>
  <si>
    <t>0400</t>
  </si>
  <si>
    <t>предпринимательская деят-ть</t>
  </si>
  <si>
    <t>0100</t>
  </si>
  <si>
    <t>0300</t>
  </si>
  <si>
    <t>0500</t>
  </si>
  <si>
    <t>0700</t>
  </si>
  <si>
    <t>0800</t>
  </si>
  <si>
    <t>1000</t>
  </si>
  <si>
    <t>Остаток на конец отч. Пер.</t>
  </si>
  <si>
    <t>ВСЕГО источники</t>
  </si>
  <si>
    <t>(тыс.руб.)</t>
  </si>
  <si>
    <t>(руб.)</t>
  </si>
  <si>
    <t xml:space="preserve">Остаток </t>
  </si>
  <si>
    <t>безв. из обл. бюд, включ ср-ва ФБ</t>
  </si>
  <si>
    <t>исп. Гусарова</t>
  </si>
  <si>
    <t xml:space="preserve"> </t>
  </si>
  <si>
    <t>Безв. от Деп.обр. на призов.место за уч.год</t>
  </si>
  <si>
    <t>местный за счет УКС 06л/с</t>
  </si>
  <si>
    <t>в т.ч. фактории</t>
  </si>
  <si>
    <t>на конец отч пер</t>
  </si>
  <si>
    <t>Зам. главы МО городской округ</t>
  </si>
  <si>
    <t>"Охинский"-начальник финансового управления                                  Н.В. Салаева</t>
  </si>
  <si>
    <t>в т.ч. 220000</t>
  </si>
  <si>
    <t>Безвозм. 2007г.от НК РН (светодиодный экран)</t>
  </si>
  <si>
    <t>КБ "Долинск"</t>
  </si>
  <si>
    <t>гл.кн.</t>
  </si>
  <si>
    <t>дох и кр</t>
  </si>
  <si>
    <t>ум и ув остатков</t>
  </si>
  <si>
    <t>Безвозмездные поступления</t>
  </si>
  <si>
    <t xml:space="preserve">Безвозм. 2008г.от НК РН </t>
  </si>
  <si>
    <t>Получено возвр.кр.от юр.лиц</t>
  </si>
  <si>
    <t>(целевые)</t>
  </si>
  <si>
    <t>местный бюджет (казна)</t>
  </si>
  <si>
    <t>местный бюджет (Л/счета)</t>
  </si>
  <si>
    <t>Безвозм. 2007г.от НК РН (пам.зник)</t>
  </si>
  <si>
    <t>20,0 + 4,1613+16,244657</t>
  </si>
  <si>
    <t>пог.кр.07г.на з/п17,2и кр.08г.1,0</t>
  </si>
  <si>
    <t>?</t>
  </si>
  <si>
    <t>налоговые,неналоговые</t>
  </si>
  <si>
    <t>Результат</t>
  </si>
  <si>
    <t>Дефицит(-),профицит(+)</t>
  </si>
  <si>
    <t>Доходы в т.ч.</t>
  </si>
  <si>
    <t>Физическая культура и спорт</t>
  </si>
  <si>
    <t>Средства массовой информации</t>
  </si>
  <si>
    <t>1100</t>
  </si>
  <si>
    <t>1200</t>
  </si>
  <si>
    <t>Обслуживание государственного и муниципального долга</t>
  </si>
  <si>
    <t>Исполнено</t>
  </si>
  <si>
    <t>Дорожный фонд</t>
  </si>
  <si>
    <r>
      <t xml:space="preserve">в т.ч. прочие от  НК-РН </t>
    </r>
    <r>
      <rPr>
        <b/>
        <i/>
        <sz val="10"/>
        <rFont val="Arial Cyr"/>
        <charset val="204"/>
      </rPr>
      <t>2007г</t>
    </r>
    <r>
      <rPr>
        <i/>
        <sz val="10"/>
        <rFont val="Arial Cyr"/>
        <charset val="204"/>
      </rPr>
      <t>.</t>
    </r>
  </si>
  <si>
    <r>
      <t xml:space="preserve">          прочие от  НК-РН </t>
    </r>
    <r>
      <rPr>
        <b/>
        <i/>
        <sz val="10"/>
        <rFont val="Arial Cyr"/>
        <charset val="204"/>
      </rPr>
      <t>2008г.</t>
    </r>
  </si>
  <si>
    <t>об исполнении бюджета Охинского муниципального округа</t>
  </si>
  <si>
    <t>0600</t>
  </si>
  <si>
    <t>Охрана окружающей среды</t>
  </si>
  <si>
    <t>по состоянию на 1 апреля 2026г.</t>
  </si>
  <si>
    <t>Утвержденные на 2026  год бюджетные назначения</t>
  </si>
  <si>
    <t>0200</t>
  </si>
  <si>
    <t>Национальная оборона</t>
  </si>
  <si>
    <t>Нац.безоп.и правоохран.деят.</t>
  </si>
  <si>
    <r>
      <rPr>
        <sz val="10"/>
        <rFont val="Arial Cyr"/>
        <charset val="204"/>
      </rPr>
      <t>Штатная численность муниципальных служащих органов местного самоуправления и работников муниципальных учреждений 1 781,99 чел., фактические расходы на оплату их труда  500 414, 39  тыс. руб.</t>
    </r>
    <r>
      <rPr>
        <sz val="10"/>
        <color indexed="10"/>
        <rFont val="Arial Cyr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</si>
</sst>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0.0"/>
    <numFmt numFmtId="178" formatCode="#,##0_р_.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  <font>
      <i/>
      <sz val="10"/>
      <name val="Arial Cyr"/>
      <charset val="204"/>
    </font>
    <font>
      <b/>
      <sz val="8"/>
      <name val="Arial Cyr"/>
      <charset val="204"/>
    </font>
    <font>
      <b/>
      <i/>
      <sz val="10"/>
      <name val="Arial Cyr"/>
      <charset val="204"/>
    </font>
    <font>
      <sz val="8"/>
      <name val="Bell MT"/>
      <family val="1"/>
    </font>
    <font>
      <b/>
      <sz val="11"/>
      <name val="Arial Cyr"/>
      <charset val="204"/>
    </font>
    <font>
      <sz val="10"/>
      <color indexed="10"/>
      <name val="Arial Cyr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0" fillId="0" borderId="1" xfId="0" applyFill="1" applyBorder="1"/>
    <xf numFmtId="0" fontId="0" fillId="0" borderId="2" xfId="0" applyBorder="1" applyAlignment="1">
      <alignment vertical="center" wrapText="1"/>
    </xf>
    <xf numFmtId="0" fontId="2" fillId="0" borderId="3" xfId="0" applyFont="1" applyBorder="1"/>
    <xf numFmtId="0" fontId="0" fillId="0" borderId="4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3" fillId="0" borderId="0" xfId="0" applyFont="1" applyBorder="1"/>
    <xf numFmtId="0" fontId="0" fillId="2" borderId="6" xfId="0" applyFill="1" applyBorder="1" applyAlignment="1">
      <alignment wrapText="1"/>
    </xf>
    <xf numFmtId="174" fontId="0" fillId="2" borderId="7" xfId="0" applyNumberFormat="1" applyFill="1" applyBorder="1"/>
    <xf numFmtId="174" fontId="0" fillId="2" borderId="8" xfId="0" applyNumberFormat="1" applyFill="1" applyBorder="1"/>
    <xf numFmtId="174" fontId="3" fillId="2" borderId="1" xfId="0" applyNumberFormat="1" applyFont="1" applyFill="1" applyBorder="1"/>
    <xf numFmtId="174" fontId="4" fillId="2" borderId="1" xfId="0" applyNumberFormat="1" applyFont="1" applyFill="1" applyBorder="1"/>
    <xf numFmtId="174" fontId="0" fillId="2" borderId="9" xfId="0" applyNumberFormat="1" applyFill="1" applyBorder="1"/>
    <xf numFmtId="174" fontId="0" fillId="2" borderId="2" xfId="0" applyNumberFormat="1" applyFill="1" applyBorder="1"/>
    <xf numFmtId="174" fontId="0" fillId="2" borderId="1" xfId="0" applyNumberFormat="1" applyFill="1" applyBorder="1"/>
    <xf numFmtId="0" fontId="0" fillId="0" borderId="0" xfId="0" applyFill="1"/>
    <xf numFmtId="0" fontId="4" fillId="0" borderId="0" xfId="0" applyFont="1"/>
    <xf numFmtId="4" fontId="0" fillId="0" borderId="0" xfId="0" applyNumberFormat="1"/>
    <xf numFmtId="3" fontId="0" fillId="2" borderId="7" xfId="0" applyNumberFormat="1" applyFill="1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0" fontId="3" fillId="0" borderId="2" xfId="0" applyFont="1" applyBorder="1"/>
    <xf numFmtId="4" fontId="3" fillId="0" borderId="0" xfId="0" applyNumberFormat="1" applyFont="1" applyBorder="1" applyAlignment="1">
      <alignment wrapText="1"/>
    </xf>
    <xf numFmtId="3" fontId="0" fillId="0" borderId="1" xfId="0" applyNumberFormat="1" applyFill="1" applyBorder="1"/>
    <xf numFmtId="4" fontId="4" fillId="0" borderId="0" xfId="0" applyNumberFormat="1" applyFont="1"/>
    <xf numFmtId="0" fontId="3" fillId="0" borderId="0" xfId="0" applyFont="1"/>
    <xf numFmtId="4" fontId="0" fillId="0" borderId="1" xfId="0" applyNumberFormat="1" applyBorder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Border="1"/>
    <xf numFmtId="0" fontId="3" fillId="0" borderId="5" xfId="0" applyFont="1" applyBorder="1"/>
    <xf numFmtId="49" fontId="0" fillId="0" borderId="0" xfId="0" applyNumberFormat="1" applyBorder="1"/>
    <xf numFmtId="0" fontId="4" fillId="0" borderId="0" xfId="0" applyFont="1" applyBorder="1" applyAlignment="1">
      <alignment wrapText="1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/>
    <xf numFmtId="4" fontId="3" fillId="0" borderId="0" xfId="0" applyNumberFormat="1" applyFont="1" applyFill="1" applyBorder="1" applyAlignment="1">
      <alignment wrapText="1"/>
    </xf>
    <xf numFmtId="0" fontId="3" fillId="0" borderId="10" xfId="0" applyFont="1" applyBorder="1"/>
    <xf numFmtId="0" fontId="7" fillId="0" borderId="0" xfId="0" applyFont="1" applyFill="1" applyBorder="1"/>
    <xf numFmtId="4" fontId="3" fillId="0" borderId="0" xfId="0" applyNumberFormat="1" applyFont="1" applyFill="1" applyBorder="1"/>
    <xf numFmtId="4" fontId="6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4" fontId="3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0" fontId="2" fillId="0" borderId="0" xfId="0" applyFont="1" applyFill="1" applyBorder="1"/>
    <xf numFmtId="0" fontId="0" fillId="0" borderId="0" xfId="0" applyFill="1" applyBorder="1" applyAlignment="1">
      <alignment wrapText="1"/>
    </xf>
    <xf numFmtId="3" fontId="3" fillId="0" borderId="0" xfId="0" applyNumberFormat="1" applyFont="1" applyFill="1" applyBorder="1"/>
    <xf numFmtId="49" fontId="0" fillId="0" borderId="0" xfId="0" applyNumberFormat="1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right"/>
    </xf>
    <xf numFmtId="0" fontId="8" fillId="0" borderId="0" xfId="0" applyFont="1" applyFill="1" applyBorder="1"/>
    <xf numFmtId="4" fontId="0" fillId="0" borderId="0" xfId="0" applyNumberFormat="1" applyFill="1"/>
    <xf numFmtId="0" fontId="3" fillId="0" borderId="0" xfId="0" applyFont="1" applyFill="1"/>
    <xf numFmtId="174" fontId="0" fillId="0" borderId="10" xfId="0" applyNumberFormat="1" applyBorder="1"/>
    <xf numFmtId="4" fontId="4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174" fontId="0" fillId="2" borderId="11" xfId="0" applyNumberFormat="1" applyFill="1" applyBorder="1"/>
    <xf numFmtId="3" fontId="0" fillId="2" borderId="8" xfId="0" applyNumberFormat="1" applyFill="1" applyBorder="1"/>
    <xf numFmtId="0" fontId="0" fillId="2" borderId="0" xfId="0" applyFill="1" applyBorder="1" applyAlignment="1">
      <alignment wrapText="1"/>
    </xf>
    <xf numFmtId="3" fontId="0" fillId="2" borderId="0" xfId="0" applyNumberFormat="1" applyFill="1" applyBorder="1"/>
    <xf numFmtId="174" fontId="0" fillId="2" borderId="12" xfId="0" applyNumberFormat="1" applyFill="1" applyBorder="1"/>
    <xf numFmtId="174" fontId="0" fillId="2" borderId="13" xfId="0" applyNumberFormat="1" applyFill="1" applyBorder="1"/>
    <xf numFmtId="174" fontId="0" fillId="2" borderId="14" xfId="0" applyNumberFormat="1" applyFill="1" applyBorder="1"/>
    <xf numFmtId="174" fontId="3" fillId="2" borderId="9" xfId="0" applyNumberFormat="1" applyFont="1" applyFill="1" applyBorder="1"/>
    <xf numFmtId="3" fontId="0" fillId="3" borderId="1" xfId="0" applyNumberFormat="1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78" fontId="0" fillId="0" borderId="1" xfId="0" applyNumberFormat="1" applyFont="1" applyFill="1" applyBorder="1"/>
    <xf numFmtId="3" fontId="0" fillId="3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/>
    <xf numFmtId="3" fontId="5" fillId="0" borderId="1" xfId="0" applyNumberFormat="1" applyFont="1" applyFill="1" applyBorder="1"/>
    <xf numFmtId="3" fontId="5" fillId="3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5" fillId="0" borderId="9" xfId="0" applyFont="1" applyBorder="1" applyAlignment="1">
      <alignment wrapText="1"/>
    </xf>
    <xf numFmtId="3" fontId="0" fillId="0" borderId="9" xfId="0" applyNumberFormat="1" applyFont="1" applyFill="1" applyBorder="1"/>
    <xf numFmtId="3" fontId="0" fillId="3" borderId="9" xfId="0" applyNumberFormat="1" applyFont="1" applyFill="1" applyBorder="1"/>
    <xf numFmtId="49" fontId="0" fillId="0" borderId="1" xfId="0" applyNumberFormat="1" applyFont="1" applyBorder="1"/>
    <xf numFmtId="3" fontId="0" fillId="0" borderId="1" xfId="0" applyNumberFormat="1" applyFont="1" applyFill="1" applyBorder="1" applyAlignment="1">
      <alignment horizontal="right"/>
    </xf>
    <xf numFmtId="3" fontId="0" fillId="2" borderId="5" xfId="0" applyNumberFormat="1" applyFont="1" applyFill="1" applyBorder="1"/>
    <xf numFmtId="3" fontId="0" fillId="2" borderId="1" xfId="0" applyNumberFormat="1" applyFont="1" applyFill="1" applyBorder="1"/>
    <xf numFmtId="49" fontId="0" fillId="0" borderId="9" xfId="0" applyNumberFormat="1" applyFont="1" applyBorder="1"/>
    <xf numFmtId="0" fontId="0" fillId="0" borderId="9" xfId="0" applyFont="1" applyBorder="1" applyAlignment="1">
      <alignment wrapText="1"/>
    </xf>
    <xf numFmtId="0" fontId="0" fillId="0" borderId="9" xfId="0" applyFont="1" applyBorder="1" applyAlignment="1">
      <alignment horizontal="left"/>
    </xf>
    <xf numFmtId="3" fontId="0" fillId="0" borderId="0" xfId="0" applyNumberFormat="1" applyFill="1"/>
    <xf numFmtId="49" fontId="11" fillId="0" borderId="0" xfId="0" applyNumberFormat="1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8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6"/>
  <sheetViews>
    <sheetView tabSelected="1" workbookViewId="0">
      <selection sqref="A1:G1"/>
    </sheetView>
  </sheetViews>
  <sheetFormatPr defaultRowHeight="12.75" x14ac:dyDescent="0.2"/>
  <cols>
    <col min="1" max="1" width="13" customWidth="1"/>
    <col min="2" max="2" width="30.42578125" customWidth="1"/>
    <col min="3" max="3" width="15.140625" customWidth="1"/>
    <col min="4" max="4" width="12.7109375" customWidth="1"/>
    <col min="5" max="5" width="7.28515625" hidden="1" customWidth="1"/>
    <col min="6" max="6" width="7.5703125" hidden="1" customWidth="1"/>
    <col min="7" max="7" width="8" hidden="1" customWidth="1"/>
    <col min="8" max="8" width="13.85546875" bestFit="1" customWidth="1"/>
  </cols>
  <sheetData>
    <row r="1" spans="1:10" ht="15" x14ac:dyDescent="0.25">
      <c r="A1" s="108" t="s">
        <v>0</v>
      </c>
      <c r="B1" s="108"/>
      <c r="C1" s="108"/>
      <c r="D1" s="108"/>
      <c r="E1" s="108"/>
      <c r="F1" s="108"/>
      <c r="G1" s="108"/>
    </row>
    <row r="2" spans="1:10" ht="15" x14ac:dyDescent="0.25">
      <c r="A2" s="108" t="s">
        <v>77</v>
      </c>
      <c r="B2" s="108"/>
      <c r="C2" s="108"/>
      <c r="D2" s="108"/>
      <c r="E2" s="108"/>
      <c r="F2" s="108"/>
      <c r="G2" s="108"/>
    </row>
    <row r="3" spans="1:10" x14ac:dyDescent="0.2">
      <c r="A3" s="109" t="s">
        <v>80</v>
      </c>
      <c r="B3" s="109"/>
      <c r="C3" s="109"/>
      <c r="D3" s="109"/>
      <c r="E3" s="109"/>
      <c r="F3" s="109"/>
      <c r="G3" s="109"/>
      <c r="J3" s="13"/>
    </row>
    <row r="4" spans="1:10" x14ac:dyDescent="0.2">
      <c r="A4" s="109"/>
      <c r="B4" s="109"/>
      <c r="C4" s="109"/>
      <c r="D4" s="109"/>
      <c r="E4" s="109"/>
      <c r="F4" s="109"/>
      <c r="G4" s="109"/>
    </row>
    <row r="5" spans="1:10" ht="13.5" thickBot="1" x14ac:dyDescent="0.25"/>
    <row r="6" spans="1:10" ht="13.5" thickBot="1" x14ac:dyDescent="0.25">
      <c r="B6" s="114" t="s">
        <v>36</v>
      </c>
      <c r="C6" s="114"/>
      <c r="D6" s="114"/>
      <c r="G6" s="8" t="s">
        <v>25</v>
      </c>
    </row>
    <row r="7" spans="1:10" ht="75" customHeight="1" x14ac:dyDescent="0.2">
      <c r="A7" s="88" t="s">
        <v>1</v>
      </c>
      <c r="B7" s="88" t="s">
        <v>2</v>
      </c>
      <c r="C7" s="89" t="s">
        <v>81</v>
      </c>
      <c r="D7" s="90" t="s">
        <v>73</v>
      </c>
      <c r="E7" s="4" t="s">
        <v>3</v>
      </c>
      <c r="F7" s="4" t="s">
        <v>4</v>
      </c>
      <c r="G7" s="7" t="s">
        <v>5</v>
      </c>
    </row>
    <row r="8" spans="1:10" x14ac:dyDescent="0.2">
      <c r="A8" s="5" t="s">
        <v>6</v>
      </c>
      <c r="B8" s="80"/>
      <c r="C8" s="6"/>
      <c r="D8" s="6"/>
      <c r="E8" s="1"/>
      <c r="F8" s="1"/>
      <c r="G8" s="1"/>
    </row>
    <row r="9" spans="1:10" x14ac:dyDescent="0.2">
      <c r="A9" s="91">
        <v>1000000000</v>
      </c>
      <c r="B9" s="81" t="s">
        <v>67</v>
      </c>
      <c r="C9" s="83">
        <f>SUM(C10:C11)</f>
        <v>1024000</v>
      </c>
      <c r="D9" s="84">
        <f>SUM(D10:D11)</f>
        <v>201446</v>
      </c>
      <c r="E9" s="18">
        <f>SUM(D9/C9*100)</f>
        <v>19.672460937499999</v>
      </c>
      <c r="F9" s="18" t="e">
        <f>SUM(D9/#REF!*100)</f>
        <v>#REF!</v>
      </c>
      <c r="G9" s="18">
        <f>SUM(D9/D16*100)</f>
        <v>20.43545787189062</v>
      </c>
      <c r="H9" s="23"/>
    </row>
    <row r="10" spans="1:10" x14ac:dyDescent="0.2">
      <c r="A10" s="91"/>
      <c r="B10" s="81" t="s">
        <v>64</v>
      </c>
      <c r="C10" s="83">
        <v>953000</v>
      </c>
      <c r="D10" s="84">
        <v>190936</v>
      </c>
      <c r="E10" s="18"/>
      <c r="F10" s="18"/>
      <c r="G10" s="18"/>
      <c r="H10" s="23"/>
    </row>
    <row r="11" spans="1:10" x14ac:dyDescent="0.2">
      <c r="A11" s="91"/>
      <c r="B11" s="81" t="s">
        <v>74</v>
      </c>
      <c r="C11" s="83">
        <v>71000</v>
      </c>
      <c r="D11" s="84">
        <v>10510</v>
      </c>
      <c r="E11" s="18"/>
      <c r="F11" s="18"/>
      <c r="G11" s="18"/>
      <c r="H11" s="23"/>
    </row>
    <row r="12" spans="1:10" ht="27.75" customHeight="1" x14ac:dyDescent="0.2">
      <c r="A12" s="91">
        <v>2000000000</v>
      </c>
      <c r="B12" s="81" t="s">
        <v>54</v>
      </c>
      <c r="C12" s="85">
        <v>3589333</v>
      </c>
      <c r="D12" s="79">
        <v>784321</v>
      </c>
      <c r="E12" s="18">
        <f>SUM(D12/C12*100)</f>
        <v>21.851441479517224</v>
      </c>
      <c r="F12" s="18" t="e">
        <f>SUM(D12/#REF!*100)</f>
        <v>#REF!</v>
      </c>
      <c r="G12" s="18">
        <f>SUM(D12/D16*100)</f>
        <v>79.56454212810938</v>
      </c>
      <c r="H12" s="102"/>
    </row>
    <row r="13" spans="1:10" ht="17.25" hidden="1" customHeight="1" x14ac:dyDescent="0.2">
      <c r="A13" s="91"/>
      <c r="B13" s="82" t="s">
        <v>75</v>
      </c>
      <c r="C13" s="86">
        <v>23667</v>
      </c>
      <c r="D13" s="87"/>
      <c r="E13" s="19">
        <f>SUM(D13/C13*100)</f>
        <v>0</v>
      </c>
      <c r="F13" s="19" t="e">
        <f>SUM(D13/#REF!*100)</f>
        <v>#REF!</v>
      </c>
      <c r="G13" s="19">
        <f>SUM(D13/D16*100)</f>
        <v>0</v>
      </c>
      <c r="H13" s="23"/>
    </row>
    <row r="14" spans="1:10" ht="17.25" hidden="1" customHeight="1" x14ac:dyDescent="0.2">
      <c r="A14" s="91"/>
      <c r="B14" s="82" t="s">
        <v>76</v>
      </c>
      <c r="C14" s="86">
        <v>307627</v>
      </c>
      <c r="D14" s="87">
        <v>285913</v>
      </c>
      <c r="E14" s="19"/>
      <c r="F14" s="19"/>
      <c r="G14" s="19"/>
      <c r="H14" s="23"/>
    </row>
    <row r="15" spans="1:10" ht="13.5" thickBot="1" x14ac:dyDescent="0.25">
      <c r="A15" s="80"/>
      <c r="B15" s="92"/>
      <c r="C15" s="93"/>
      <c r="D15" s="94"/>
      <c r="E15" s="20"/>
      <c r="F15" s="20"/>
      <c r="G15" s="20"/>
    </row>
    <row r="16" spans="1:10" ht="18.75" customHeight="1" thickBot="1" x14ac:dyDescent="0.25">
      <c r="A16" s="9"/>
      <c r="B16" s="15" t="s">
        <v>14</v>
      </c>
      <c r="C16" s="26">
        <f>SUM(C9+C12)</f>
        <v>4613333</v>
      </c>
      <c r="D16" s="26">
        <f>SUM(D9+D12)</f>
        <v>985767</v>
      </c>
      <c r="E16" s="16">
        <f>SUM(D16/C16*100)</f>
        <v>21.367783335822494</v>
      </c>
      <c r="F16" s="16" t="e">
        <f>SUM(D16/#REF!*100)</f>
        <v>#REF!</v>
      </c>
      <c r="G16" s="17" t="e">
        <f>SUM(G9+G12+#REF!)</f>
        <v>#REF!</v>
      </c>
    </row>
    <row r="17" spans="1:7" x14ac:dyDescent="0.2">
      <c r="A17" s="1"/>
      <c r="B17" s="10"/>
      <c r="C17" s="27"/>
      <c r="D17" s="28"/>
      <c r="E17" s="21"/>
      <c r="F17" s="21"/>
      <c r="G17" s="21"/>
    </row>
    <row r="18" spans="1:7" x14ac:dyDescent="0.2">
      <c r="A18" s="5" t="s">
        <v>7</v>
      </c>
      <c r="B18" s="3"/>
      <c r="C18" s="29"/>
      <c r="D18" s="30"/>
      <c r="E18" s="22"/>
      <c r="F18" s="22"/>
      <c r="G18" s="22"/>
    </row>
    <row r="19" spans="1:7" ht="15" customHeight="1" x14ac:dyDescent="0.2">
      <c r="A19" s="95" t="s">
        <v>28</v>
      </c>
      <c r="B19" s="81" t="s">
        <v>8</v>
      </c>
      <c r="C19" s="96">
        <v>489455</v>
      </c>
      <c r="D19" s="97">
        <v>83325</v>
      </c>
      <c r="E19" s="18">
        <f t="shared" ref="E19:E31" si="0">SUM(D19/C19*100)</f>
        <v>17.02403693904445</v>
      </c>
      <c r="F19" s="18" t="e">
        <f>SUM(D19/#REF!*100)</f>
        <v>#REF!</v>
      </c>
      <c r="G19" s="18">
        <f>SUM(D19/D31*100)</f>
        <v>9.4697830672437</v>
      </c>
    </row>
    <row r="20" spans="1:7" ht="15" customHeight="1" x14ac:dyDescent="0.2">
      <c r="A20" s="95" t="s">
        <v>82</v>
      </c>
      <c r="B20" s="81" t="s">
        <v>83</v>
      </c>
      <c r="C20" s="96">
        <v>585</v>
      </c>
      <c r="D20" s="97">
        <v>137</v>
      </c>
      <c r="E20" s="18"/>
      <c r="F20" s="18"/>
      <c r="G20" s="18"/>
    </row>
    <row r="21" spans="1:7" ht="15.75" customHeight="1" x14ac:dyDescent="0.2">
      <c r="A21" s="95" t="s">
        <v>29</v>
      </c>
      <c r="B21" s="3" t="s">
        <v>84</v>
      </c>
      <c r="C21" s="85">
        <v>5</v>
      </c>
      <c r="D21" s="97">
        <v>0</v>
      </c>
      <c r="E21" s="18">
        <f t="shared" si="0"/>
        <v>0</v>
      </c>
      <c r="F21" s="18"/>
      <c r="G21" s="18"/>
    </row>
    <row r="22" spans="1:7" x14ac:dyDescent="0.2">
      <c r="A22" s="95" t="s">
        <v>26</v>
      </c>
      <c r="B22" s="81" t="s">
        <v>9</v>
      </c>
      <c r="C22" s="85">
        <v>192913</v>
      </c>
      <c r="D22" s="98">
        <v>29515</v>
      </c>
      <c r="E22" s="18">
        <f t="shared" si="0"/>
        <v>15.299642844183648</v>
      </c>
      <c r="F22" s="18" t="e">
        <f>SUM(D22/#REF!*100)</f>
        <v>#REF!</v>
      </c>
      <c r="G22" s="18">
        <f>SUM(D22/D31*100)</f>
        <v>3.3543432010764809</v>
      </c>
    </row>
    <row r="23" spans="1:7" ht="17.25" customHeight="1" x14ac:dyDescent="0.2">
      <c r="A23" s="95" t="s">
        <v>30</v>
      </c>
      <c r="B23" s="81" t="s">
        <v>24</v>
      </c>
      <c r="C23" s="85">
        <v>916702</v>
      </c>
      <c r="D23" s="98">
        <v>215574</v>
      </c>
      <c r="E23" s="18">
        <f t="shared" si="0"/>
        <v>23.516257191540983</v>
      </c>
      <c r="F23" s="18" t="e">
        <f>SUM(D23/#REF!*100)</f>
        <v>#REF!</v>
      </c>
      <c r="G23" s="18">
        <f>SUM(D23/D31*100)</f>
        <v>24.499718151071026</v>
      </c>
    </row>
    <row r="24" spans="1:7" ht="18" customHeight="1" x14ac:dyDescent="0.2">
      <c r="A24" s="95" t="s">
        <v>78</v>
      </c>
      <c r="B24" s="81" t="s">
        <v>79</v>
      </c>
      <c r="C24" s="85">
        <v>100</v>
      </c>
      <c r="D24" s="98">
        <v>0</v>
      </c>
      <c r="E24" s="18">
        <f t="shared" si="0"/>
        <v>0</v>
      </c>
      <c r="F24" s="18"/>
      <c r="G24" s="18"/>
    </row>
    <row r="25" spans="1:7" ht="18" customHeight="1" x14ac:dyDescent="0.2">
      <c r="A25" s="95" t="s">
        <v>31</v>
      </c>
      <c r="B25" s="81" t="s">
        <v>10</v>
      </c>
      <c r="C25" s="85">
        <v>2366440</v>
      </c>
      <c r="D25" s="98">
        <v>419544</v>
      </c>
      <c r="E25" s="18">
        <f t="shared" si="0"/>
        <v>17.728909247646254</v>
      </c>
      <c r="F25" s="18" t="e">
        <f>SUM(D25/#REF!*100)</f>
        <v>#REF!</v>
      </c>
      <c r="G25" s="18">
        <f>SUM(D25/D31*100)</f>
        <v>47.680656071571441</v>
      </c>
    </row>
    <row r="26" spans="1:7" ht="24.75" customHeight="1" x14ac:dyDescent="0.2">
      <c r="A26" s="95" t="s">
        <v>32</v>
      </c>
      <c r="B26" s="81" t="s">
        <v>11</v>
      </c>
      <c r="C26" s="93">
        <v>266364</v>
      </c>
      <c r="D26" s="94">
        <v>43050</v>
      </c>
      <c r="E26" s="18">
        <f t="shared" si="0"/>
        <v>16.162093976663513</v>
      </c>
      <c r="F26" s="18" t="e">
        <f>SUM(D26/#REF!*100)</f>
        <v>#REF!</v>
      </c>
      <c r="G26" s="18">
        <f>SUM(D26/D31*100)</f>
        <v>4.8925791904571403</v>
      </c>
    </row>
    <row r="27" spans="1:7" x14ac:dyDescent="0.2">
      <c r="A27" s="95" t="s">
        <v>33</v>
      </c>
      <c r="B27" s="81" t="s">
        <v>12</v>
      </c>
      <c r="C27" s="85">
        <v>262938</v>
      </c>
      <c r="D27" s="79">
        <v>49220</v>
      </c>
      <c r="E27" s="18">
        <f t="shared" si="0"/>
        <v>18.719241798446781</v>
      </c>
      <c r="F27" s="18" t="e">
        <f>SUM(D27/#REF!*100)</f>
        <v>#REF!</v>
      </c>
      <c r="G27" s="18">
        <f>SUM(D27/D31*100)</f>
        <v>5.5937920500418228</v>
      </c>
    </row>
    <row r="28" spans="1:7" ht="21.75" customHeight="1" x14ac:dyDescent="0.2">
      <c r="A28" s="99" t="s">
        <v>70</v>
      </c>
      <c r="B28" s="100" t="s">
        <v>68</v>
      </c>
      <c r="C28" s="85">
        <v>205825</v>
      </c>
      <c r="D28" s="79">
        <v>36214</v>
      </c>
      <c r="E28" s="78">
        <f t="shared" si="0"/>
        <v>17.594558484149157</v>
      </c>
      <c r="F28" s="78"/>
      <c r="G28" s="78"/>
    </row>
    <row r="29" spans="1:7" ht="24.75" customHeight="1" x14ac:dyDescent="0.2">
      <c r="A29" s="99" t="s">
        <v>71</v>
      </c>
      <c r="B29" s="100" t="s">
        <v>69</v>
      </c>
      <c r="C29" s="85">
        <v>19100</v>
      </c>
      <c r="D29" s="79">
        <v>3325</v>
      </c>
      <c r="E29" s="78">
        <f t="shared" si="0"/>
        <v>17.408376963350786</v>
      </c>
      <c r="F29" s="78"/>
      <c r="G29" s="78"/>
    </row>
    <row r="30" spans="1:7" ht="28.5" customHeight="1" thickBot="1" x14ac:dyDescent="0.25">
      <c r="A30" s="101">
        <v>1300</v>
      </c>
      <c r="B30" s="100" t="s">
        <v>72</v>
      </c>
      <c r="C30" s="85">
        <v>306</v>
      </c>
      <c r="D30" s="79">
        <v>0</v>
      </c>
      <c r="E30" s="20">
        <f t="shared" si="0"/>
        <v>0</v>
      </c>
      <c r="F30" s="20"/>
      <c r="G30" s="20"/>
    </row>
    <row r="31" spans="1:7" ht="18.75" customHeight="1" thickBot="1" x14ac:dyDescent="0.25">
      <c r="A31" s="9"/>
      <c r="B31" s="15" t="s">
        <v>13</v>
      </c>
      <c r="C31" s="26">
        <f>SUM(C19:C30)</f>
        <v>4720733</v>
      </c>
      <c r="D31" s="72">
        <f>SUM(D18:D30)</f>
        <v>879904</v>
      </c>
      <c r="E31" s="71">
        <f t="shared" si="0"/>
        <v>18.639139303154828</v>
      </c>
      <c r="F31" s="16" t="e">
        <f>SUM(D31/#REF!*100)</f>
        <v>#REF!</v>
      </c>
      <c r="G31" s="17">
        <f>SUM(G19:G27)</f>
        <v>95.49087173146161</v>
      </c>
    </row>
    <row r="32" spans="1:7" ht="18.75" customHeight="1" x14ac:dyDescent="0.2">
      <c r="A32" s="40" t="s">
        <v>65</v>
      </c>
      <c r="B32" s="73" t="s">
        <v>66</v>
      </c>
      <c r="C32" s="74">
        <f>C16-C31</f>
        <v>-107400</v>
      </c>
      <c r="D32" s="74">
        <f>D16-D31</f>
        <v>105863</v>
      </c>
      <c r="E32" s="75"/>
      <c r="F32" s="76"/>
      <c r="G32" s="77"/>
    </row>
    <row r="33" spans="1:8" x14ac:dyDescent="0.2">
      <c r="A33" s="39"/>
      <c r="B33" s="60"/>
      <c r="C33" s="58"/>
      <c r="D33" s="58"/>
      <c r="E33" s="68"/>
      <c r="F33" s="11"/>
      <c r="G33" s="11"/>
    </row>
    <row r="34" spans="1:8" ht="16.5" hidden="1" customHeight="1" x14ac:dyDescent="0.2">
      <c r="A34" s="59" t="s">
        <v>15</v>
      </c>
      <c r="B34" s="60" t="s">
        <v>16</v>
      </c>
      <c r="C34" s="58">
        <f>SUM(C16-C31)</f>
        <v>-107400</v>
      </c>
      <c r="D34" s="39"/>
      <c r="E34" s="12"/>
      <c r="F34" s="1"/>
      <c r="G34" s="1"/>
    </row>
    <row r="35" spans="1:8" ht="14.25" hidden="1" customHeight="1" thickBot="1" x14ac:dyDescent="0.25">
      <c r="A35" s="39"/>
      <c r="B35" s="60" t="s">
        <v>17</v>
      </c>
      <c r="C35" s="58"/>
      <c r="D35" s="58">
        <f>SUM(D16-D31)</f>
        <v>105863</v>
      </c>
      <c r="E35" s="12"/>
      <c r="F35" s="1"/>
      <c r="G35" s="1"/>
    </row>
    <row r="36" spans="1:8" hidden="1" x14ac:dyDescent="0.2">
      <c r="A36" s="39"/>
      <c r="B36" s="60"/>
      <c r="C36" s="58"/>
      <c r="D36" s="58"/>
      <c r="E36" s="12"/>
      <c r="F36" s="1"/>
      <c r="G36" s="1"/>
    </row>
    <row r="37" spans="1:8" ht="14.25" hidden="1" customHeight="1" x14ac:dyDescent="0.2">
      <c r="A37" s="59" t="s">
        <v>18</v>
      </c>
      <c r="B37" s="60" t="s">
        <v>19</v>
      </c>
      <c r="C37" s="61"/>
      <c r="D37" s="61">
        <v>77143</v>
      </c>
      <c r="E37" s="41"/>
      <c r="F37" s="2"/>
      <c r="G37" s="2"/>
      <c r="H37" s="23"/>
    </row>
    <row r="38" spans="1:8" ht="12" hidden="1" customHeight="1" thickBot="1" x14ac:dyDescent="0.25">
      <c r="A38" s="62"/>
      <c r="B38" s="60" t="s">
        <v>34</v>
      </c>
      <c r="C38" s="61"/>
      <c r="D38" s="61">
        <v>189983</v>
      </c>
      <c r="E38" s="41"/>
      <c r="F38" s="2"/>
      <c r="G38" s="2"/>
      <c r="H38" s="23"/>
    </row>
    <row r="39" spans="1:8" ht="12.75" hidden="1" customHeight="1" x14ac:dyDescent="0.2">
      <c r="A39" s="62"/>
      <c r="B39" s="60" t="s">
        <v>20</v>
      </c>
      <c r="C39" s="61"/>
      <c r="D39" s="61">
        <v>40406</v>
      </c>
      <c r="E39" s="112" t="s">
        <v>61</v>
      </c>
      <c r="F39" s="112"/>
      <c r="G39" s="113"/>
      <c r="H39" s="23"/>
    </row>
    <row r="40" spans="1:8" ht="14.25" hidden="1" customHeight="1" thickBot="1" x14ac:dyDescent="0.25">
      <c r="A40" s="62"/>
      <c r="B40" s="60" t="s">
        <v>21</v>
      </c>
      <c r="C40" s="61"/>
      <c r="D40" s="61">
        <v>18162</v>
      </c>
      <c r="E40" s="110" t="s">
        <v>62</v>
      </c>
      <c r="F40" s="110"/>
      <c r="G40" s="111"/>
      <c r="H40" s="23"/>
    </row>
    <row r="41" spans="1:8" ht="12" hidden="1" customHeight="1" x14ac:dyDescent="0.2">
      <c r="A41" s="62"/>
      <c r="B41" s="60" t="s">
        <v>22</v>
      </c>
      <c r="C41" s="61"/>
      <c r="D41" s="61">
        <v>8000</v>
      </c>
      <c r="E41" s="104" t="s">
        <v>50</v>
      </c>
      <c r="F41" s="104"/>
      <c r="G41" s="105"/>
      <c r="H41" s="23"/>
    </row>
    <row r="42" spans="1:8" ht="15" hidden="1" customHeight="1" thickBot="1" x14ac:dyDescent="0.25">
      <c r="A42" s="62"/>
      <c r="B42" s="39" t="s">
        <v>23</v>
      </c>
      <c r="C42" s="61"/>
      <c r="D42" s="61">
        <v>8000</v>
      </c>
      <c r="E42" s="106" t="s">
        <v>50</v>
      </c>
      <c r="F42" s="106"/>
      <c r="G42" s="107"/>
      <c r="H42" s="23"/>
    </row>
    <row r="43" spans="1:8" hidden="1" x14ac:dyDescent="0.2">
      <c r="A43" s="39"/>
      <c r="B43" s="39" t="s">
        <v>56</v>
      </c>
      <c r="C43" s="61"/>
      <c r="D43" s="61">
        <v>6</v>
      </c>
      <c r="E43" s="50"/>
      <c r="F43" s="31"/>
      <c r="G43" s="31"/>
      <c r="H43" s="23"/>
    </row>
    <row r="44" spans="1:8" hidden="1" x14ac:dyDescent="0.2">
      <c r="A44" s="39"/>
      <c r="B44" s="39" t="s">
        <v>35</v>
      </c>
      <c r="C44" s="61"/>
      <c r="D44" s="58">
        <f>SUM(D37-D38+D39-D40+D41-D42+D43)</f>
        <v>-90590</v>
      </c>
      <c r="E44" s="41"/>
      <c r="F44" s="2"/>
      <c r="G44" s="2"/>
      <c r="H44" s="23"/>
    </row>
    <row r="45" spans="1:8" hidden="1" x14ac:dyDescent="0.2">
      <c r="A45" s="39"/>
      <c r="B45" s="39" t="s">
        <v>37</v>
      </c>
      <c r="C45" s="52"/>
      <c r="D45" s="52"/>
      <c r="E45" s="14"/>
      <c r="F45" s="14"/>
      <c r="G45" s="14"/>
      <c r="H45" s="23"/>
    </row>
    <row r="46" spans="1:8" hidden="1" x14ac:dyDescent="0.2">
      <c r="A46" s="39"/>
      <c r="B46" s="51" t="s">
        <v>38</v>
      </c>
      <c r="C46" s="52" t="s">
        <v>37</v>
      </c>
      <c r="D46" s="52" t="s">
        <v>45</v>
      </c>
      <c r="E46" s="14"/>
      <c r="F46" s="14"/>
      <c r="G46" s="14"/>
      <c r="H46" s="23"/>
    </row>
    <row r="47" spans="1:8" hidden="1" x14ac:dyDescent="0.2">
      <c r="A47" s="63"/>
      <c r="B47" s="64" t="s">
        <v>25</v>
      </c>
      <c r="C47" s="53"/>
      <c r="D47" s="53">
        <v>189983129.72</v>
      </c>
      <c r="E47" s="24"/>
      <c r="F47" s="24"/>
      <c r="G47" s="24"/>
      <c r="H47" s="66"/>
    </row>
    <row r="48" spans="1:8" hidden="1" x14ac:dyDescent="0.2">
      <c r="A48" s="63"/>
      <c r="B48" s="55" t="s">
        <v>58</v>
      </c>
      <c r="C48" s="52"/>
      <c r="D48" s="54">
        <v>20200200</v>
      </c>
      <c r="E48" s="47"/>
      <c r="F48" s="48"/>
      <c r="G48" s="34"/>
      <c r="H48" s="67"/>
    </row>
    <row r="49" spans="1:10" hidden="1" x14ac:dyDescent="0.2">
      <c r="A49" s="63"/>
      <c r="B49" s="55" t="s">
        <v>59</v>
      </c>
      <c r="C49" s="52"/>
      <c r="D49" s="54" t="s">
        <v>63</v>
      </c>
      <c r="E49" s="47"/>
      <c r="F49" s="48"/>
      <c r="G49" s="34"/>
      <c r="H49" s="35"/>
    </row>
    <row r="50" spans="1:10" hidden="1" x14ac:dyDescent="0.2">
      <c r="A50" s="63"/>
      <c r="B50" s="55" t="s">
        <v>43</v>
      </c>
      <c r="C50" s="52" t="s">
        <v>57</v>
      </c>
      <c r="D50" s="69" t="s">
        <v>63</v>
      </c>
      <c r="E50" s="47"/>
      <c r="F50" s="48"/>
      <c r="G50" s="34"/>
      <c r="H50" s="35" t="s">
        <v>53</v>
      </c>
    </row>
    <row r="51" spans="1:10" hidden="1" x14ac:dyDescent="0.2">
      <c r="A51" s="63"/>
      <c r="B51" s="55" t="s">
        <v>27</v>
      </c>
      <c r="C51" s="52"/>
      <c r="D51" s="52">
        <v>9327923</v>
      </c>
      <c r="E51" s="23"/>
      <c r="F51" s="23"/>
      <c r="G51" s="25"/>
      <c r="H51" s="36" t="s">
        <v>52</v>
      </c>
      <c r="I51" s="1" t="s">
        <v>51</v>
      </c>
      <c r="J51" s="1"/>
    </row>
    <row r="52" spans="1:10" hidden="1" x14ac:dyDescent="0.2">
      <c r="A52" s="63"/>
      <c r="B52" s="55" t="s">
        <v>39</v>
      </c>
      <c r="C52" s="52"/>
      <c r="D52" s="56" t="s">
        <v>63</v>
      </c>
      <c r="E52" s="46"/>
      <c r="F52" s="46"/>
      <c r="G52" s="14"/>
      <c r="H52" s="29">
        <f>SUM(D16+D39+D41)</f>
        <v>1034173</v>
      </c>
      <c r="I52" s="1">
        <v>288524</v>
      </c>
      <c r="J52" s="29">
        <f>SUM(I52-H52)</f>
        <v>-745649</v>
      </c>
    </row>
    <row r="53" spans="1:10" ht="12" hidden="1" customHeight="1" x14ac:dyDescent="0.2">
      <c r="A53" s="63"/>
      <c r="B53" s="65" t="s">
        <v>44</v>
      </c>
      <c r="C53" s="39"/>
      <c r="D53" s="57" t="s">
        <v>48</v>
      </c>
      <c r="E53" s="49"/>
      <c r="F53" s="49"/>
      <c r="G53" s="32"/>
      <c r="H53" s="33">
        <f>SUM(D31+D40+D42)</f>
        <v>906066</v>
      </c>
      <c r="I53" s="1">
        <v>295091</v>
      </c>
      <c r="J53" s="29">
        <f>SUM(I53-H53)</f>
        <v>-610975</v>
      </c>
    </row>
    <row r="54" spans="1:10" hidden="1" x14ac:dyDescent="0.2">
      <c r="A54" s="39"/>
      <c r="B54" s="55" t="s">
        <v>55</v>
      </c>
      <c r="C54" s="52"/>
      <c r="D54" s="56" t="s">
        <v>63</v>
      </c>
      <c r="E54" s="49"/>
      <c r="F54" s="49"/>
      <c r="G54" s="32"/>
    </row>
    <row r="55" spans="1:10" hidden="1" x14ac:dyDescent="0.2">
      <c r="A55" s="39"/>
      <c r="B55" s="55" t="s">
        <v>49</v>
      </c>
      <c r="C55" s="38"/>
      <c r="D55" s="54" t="s">
        <v>63</v>
      </c>
      <c r="E55" s="23"/>
      <c r="F55" s="23"/>
    </row>
    <row r="56" spans="1:10" hidden="1" x14ac:dyDescent="0.2">
      <c r="A56" s="39"/>
      <c r="B56" s="55"/>
      <c r="C56" s="38"/>
      <c r="D56" s="54"/>
      <c r="E56" s="23"/>
      <c r="F56" s="23"/>
    </row>
    <row r="57" spans="1:10" hidden="1" x14ac:dyDescent="0.2">
      <c r="A57" s="39"/>
      <c r="B57" s="55"/>
      <c r="C57" s="38"/>
      <c r="D57" s="54"/>
      <c r="E57" s="23"/>
      <c r="F57" s="23"/>
    </row>
    <row r="58" spans="1:10" hidden="1" x14ac:dyDescent="0.2">
      <c r="A58" s="39"/>
      <c r="B58" s="55" t="s">
        <v>60</v>
      </c>
      <c r="C58" s="38"/>
      <c r="D58" s="54" t="s">
        <v>63</v>
      </c>
      <c r="E58" s="23"/>
      <c r="F58" s="23"/>
    </row>
    <row r="59" spans="1:10" hidden="1" x14ac:dyDescent="0.2">
      <c r="A59" s="46" t="s">
        <v>40</v>
      </c>
      <c r="B59" s="55" t="s">
        <v>42</v>
      </c>
      <c r="C59" s="70"/>
      <c r="D59" s="46">
        <v>0</v>
      </c>
      <c r="E59" s="39"/>
      <c r="F59" s="39"/>
      <c r="G59" s="25"/>
    </row>
    <row r="60" spans="1:10" ht="46.5" customHeight="1" x14ac:dyDescent="0.2">
      <c r="A60" s="103" t="s">
        <v>85</v>
      </c>
      <c r="B60" s="103"/>
      <c r="C60" s="103"/>
      <c r="D60" s="103"/>
      <c r="E60" s="14"/>
      <c r="F60" s="14"/>
      <c r="G60" s="35"/>
      <c r="H60" s="25"/>
    </row>
    <row r="61" spans="1:10" hidden="1" x14ac:dyDescent="0.2">
      <c r="B61" s="13" t="s">
        <v>46</v>
      </c>
      <c r="C61" s="37"/>
      <c r="D61" s="13"/>
      <c r="E61" s="13"/>
      <c r="F61" s="13"/>
    </row>
    <row r="62" spans="1:10" hidden="1" x14ac:dyDescent="0.2">
      <c r="B62" s="13" t="s">
        <v>47</v>
      </c>
      <c r="C62" s="37"/>
      <c r="D62" s="13"/>
      <c r="E62" s="13"/>
      <c r="F62" s="13"/>
    </row>
    <row r="63" spans="1:10" x14ac:dyDescent="0.2">
      <c r="A63" t="s">
        <v>41</v>
      </c>
      <c r="D63" s="25"/>
      <c r="H63" s="25"/>
    </row>
    <row r="64" spans="1:10" x14ac:dyDescent="0.2">
      <c r="B64" s="13"/>
      <c r="C64" s="37"/>
      <c r="D64" s="13"/>
      <c r="E64" s="13"/>
      <c r="F64" s="13"/>
    </row>
    <row r="67" spans="2:6" x14ac:dyDescent="0.2">
      <c r="B67" s="13"/>
      <c r="C67" s="37"/>
      <c r="D67" s="13"/>
      <c r="E67" s="13"/>
      <c r="F67" s="13"/>
    </row>
    <row r="68" spans="2:6" x14ac:dyDescent="0.2">
      <c r="B68" s="13"/>
      <c r="C68" s="37"/>
      <c r="D68" s="13"/>
      <c r="E68" s="13"/>
      <c r="F68" s="13"/>
    </row>
    <row r="69" spans="2:6" x14ac:dyDescent="0.2">
      <c r="B69" s="13"/>
      <c r="C69" s="37"/>
      <c r="D69" s="13"/>
      <c r="E69" s="13"/>
      <c r="F69" s="13"/>
    </row>
    <row r="70" spans="2:6" x14ac:dyDescent="0.2">
      <c r="C70" s="25"/>
    </row>
    <row r="71" spans="2:6" x14ac:dyDescent="0.2">
      <c r="C71" s="25"/>
    </row>
    <row r="73" spans="2:6" x14ac:dyDescent="0.2">
      <c r="B73" s="42"/>
      <c r="C73" s="43"/>
      <c r="D73" s="44"/>
      <c r="E73" s="45"/>
    </row>
    <row r="74" spans="2:6" x14ac:dyDescent="0.2">
      <c r="B74" s="42"/>
      <c r="C74" s="43"/>
      <c r="D74" s="44"/>
      <c r="E74" s="45"/>
    </row>
    <row r="75" spans="2:6" x14ac:dyDescent="0.2">
      <c r="B75" s="42"/>
      <c r="C75" s="43"/>
      <c r="D75" s="44"/>
      <c r="E75" s="45"/>
    </row>
    <row r="76" spans="2:6" x14ac:dyDescent="0.2">
      <c r="B76" s="42"/>
      <c r="C76" s="43"/>
      <c r="D76" s="44"/>
      <c r="E76" s="45"/>
    </row>
  </sheetData>
  <mergeCells count="9">
    <mergeCell ref="A60:D60"/>
    <mergeCell ref="E41:G41"/>
    <mergeCell ref="E42:G42"/>
    <mergeCell ref="A1:G1"/>
    <mergeCell ref="A2:G2"/>
    <mergeCell ref="A3:G4"/>
    <mergeCell ref="E40:G40"/>
    <mergeCell ref="E39:G39"/>
    <mergeCell ref="B6:D6"/>
  </mergeCells>
  <phoneticPr fontId="3" type="noConversion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об исполнении бюджета</vt:lpstr>
      <vt:lpstr>K121100</vt:lpstr>
    </vt:vector>
  </TitlesOfParts>
  <Company>Финуправление ГО "Охинский"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Гусарова Лиана Юрьевна</dc:creator>
  <cp:lastModifiedBy>Wind</cp:lastModifiedBy>
  <cp:lastPrinted>2026-04-14T04:18:55Z</cp:lastPrinted>
  <dcterms:created xsi:type="dcterms:W3CDTF">2007-08-20T05:05:46Z</dcterms:created>
  <dcterms:modified xsi:type="dcterms:W3CDTF">2026-04-14T05:06:07Z</dcterms:modified>
</cp:coreProperties>
</file>