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00" windowHeight="23520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<sst xmlns="http://schemas.openxmlformats.org/spreadsheetml/2006/main" count="101" uniqueCount="91">
  <si>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</si>
  <si>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</si>
  <si>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</si>
  <si>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</si>
  <si>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</si>
  <si>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</si>
  <si>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</si>
  <si>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</si>
  <si>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</si>
  <si>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</si>
  <si>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</si>
  <si>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</si>
  <si>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</si>
  <si>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</si>
  <si>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</si>
  <si>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</si>
  <si>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</si>
  <si>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</si>
  <si>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</si>
  <si>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</si>
  <si>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</si>
  <si>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</si>
  <si>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</si>
  <si>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</si>
  <si>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</si>
  <si>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</si>
  <si>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</si>
  <si>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</si>
  <si>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</si>
  <si>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</si>
  <si>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</si>
  <si>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</si>
  <si>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</si>
  <si>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</si>
  <si>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</si>
  <si>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</si>
  <si>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</si>
  <si>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</si>
  <si>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</si>
  <si>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</si>
  <si>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</si>
  <si>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</si>
  <si>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</si>
  <si>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</si>
  <si>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</si>
  <si>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</si>
  <si>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</si>
  <si>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</si>
  <si>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</si>
  <si>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</si>
  <si>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</si>
  <si>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</si>
  <si>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</si>
  <si>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</si>
  <si>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</si>
  <si>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</si>
  <si>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</si>
  <si>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</si>
  <si>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</si>
  <si>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</si>
  <si>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</si>
  <si>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</si>
  <si>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</si>
  <si>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</si>
  <si>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</si>
  <si>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</si>
  <si>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</si>
  <si>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</si>
  <si>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</si>
  <si>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</si>
  <si>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</si>
  <si>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</si>
  <si>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</si>
  <si>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</si>
  <si>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</si>
  <si>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</si>
  <si>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</si>
  <si>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</si>
  <si>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</si>
  <si>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</si>
  <si>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</si>
  <si>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</si>
  <si>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</si>
  <si>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</si>
  <si>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</si>
  <si>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</si>
  <si>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</si>
  <si>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</si>
  <si>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 xml:space="preserve">по состоянию на 1 января 2024 г.  </t>
  </si>
  <si>
    <t xml:space="preserve">Штатная численность муниципальных служащих органов местного самоуправления и работников муниципальных учреждений 1 802,2 чел., фактические затраты на их содержание 2 098 099,1 тыс. руб.  </t>
  </si>
  <si>
    <t>Утвержденные на 2023 год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</si>
</sst>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  <numFmt numFmtId="177" formatCode="0.0;[Red]0.0"/>
    <numFmt numFmtId="178" formatCode="#,##0_р_."/>
    <numFmt numFmtId="179" formatCode="#,##0.0"/>
    <numFmt numFmtId="180" formatCode="#,##0\ &quot;₽&quot;"/>
    <numFmt numFmtId="181" formatCode="#,##0\ _₽"/>
    <numFmt numFmtId="182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4" fontId="0" fillId="33" borderId="17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4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90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776000</v>
      </c>
      <c r="D9" s="96"/>
      <c r="E9" s="34">
        <v>776104</v>
      </c>
      <c r="F9" s="24">
        <f>SUM(E9/C9*100)</f>
        <v>100.01340206185567</v>
      </c>
      <c r="G9" s="24" t="e">
        <f>SUM(E9/D9*100)</f>
        <v>#DIV/0!</v>
      </c>
      <c r="H9" s="24">
        <f>SUM(E9/E17*100)</f>
        <v>11.910209057543769</v>
      </c>
      <c r="I9" s="30"/>
      <c r="J9" s="30"/>
    </row>
    <row r="10" spans="1:10" ht="22.5">
      <c r="A10" s="29"/>
      <c r="B10" s="3" t="s">
        <v>75</v>
      </c>
      <c r="C10" s="35">
        <v>649500</v>
      </c>
      <c r="D10" s="96"/>
      <c r="E10" s="34">
        <v>653108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126500</v>
      </c>
      <c r="D11" s="35"/>
      <c r="E11" s="34">
        <v>122996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5801737</v>
      </c>
      <c r="D12" s="96"/>
      <c r="E12" s="34">
        <v>5740188</v>
      </c>
      <c r="F12" s="24">
        <f>SUM(E12/C12*100)</f>
        <v>98.9391280576834</v>
      </c>
      <c r="G12" s="24" t="e">
        <f>SUM(E12/D12*100)</f>
        <v>#DIV/0!</v>
      </c>
      <c r="H12" s="24">
        <f>SUM(E12/E17*100)</f>
        <v>88.08979094245623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6577737</v>
      </c>
      <c r="D17" s="38" t="e">
        <f>SUM(D9+D12+#REF!)</f>
        <v>#REF!</v>
      </c>
      <c r="E17" s="38">
        <f>SUM(E9+E12)</f>
        <v>6516292</v>
      </c>
      <c r="F17" s="22">
        <f>SUM(E17/C17*100)</f>
        <v>99.06586414142127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370012</v>
      </c>
      <c r="D20" s="35">
        <v>144190</v>
      </c>
      <c r="E20" s="97">
        <v>369749</v>
      </c>
      <c r="F20" s="24">
        <f aca="true" t="shared" si="0" ref="F20:F32">SUM(E20/C20*100)</f>
        <v>99.92892122417652</v>
      </c>
      <c r="G20" s="24">
        <f>SUM(E20/D20*100)</f>
        <v>256.4317913863652</v>
      </c>
      <c r="H20" s="24">
        <f>SUM(E20/E33*100)</f>
        <v>5.900122582459123</v>
      </c>
    </row>
    <row r="21" spans="1:12" ht="0.75" customHeight="1" hidden="1">
      <c r="A21" s="9" t="s">
        <v>33</v>
      </c>
      <c r="B21" s="4" t="s">
        <v>10</v>
      </c>
      <c r="C21" s="35"/>
      <c r="D21" s="35">
        <v>457</v>
      </c>
      <c r="E21" s="97"/>
      <c r="F21" s="24" t="e">
        <f t="shared" si="0"/>
        <v>#DIV/0!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2841</v>
      </c>
      <c r="D22" s="35">
        <v>412</v>
      </c>
      <c r="E22" s="89">
        <v>2841</v>
      </c>
      <c r="F22" s="24">
        <f t="shared" si="0"/>
        <v>100</v>
      </c>
      <c r="G22" s="24"/>
      <c r="H22" s="24"/>
    </row>
    <row r="23" spans="1:8" ht="12.75">
      <c r="A23" s="9" t="s">
        <v>30</v>
      </c>
      <c r="B23" s="4" t="s">
        <v>11</v>
      </c>
      <c r="C23" s="35">
        <v>324063</v>
      </c>
      <c r="D23" s="35">
        <v>25676</v>
      </c>
      <c r="E23" s="97">
        <v>321671</v>
      </c>
      <c r="F23" s="24">
        <f t="shared" si="0"/>
        <v>99.26187191996618</v>
      </c>
      <c r="G23" s="24">
        <f aca="true" t="shared" si="1" ref="G23:G29">SUM(E23/D23*100)</f>
        <v>1252.8080697928026</v>
      </c>
      <c r="H23" s="24">
        <f>SUM(E23/E33*100)</f>
        <v>5.132937022743019</v>
      </c>
    </row>
    <row r="24" spans="1:8" ht="12" customHeight="1">
      <c r="A24" s="9" t="s">
        <v>35</v>
      </c>
      <c r="B24" s="4" t="s">
        <v>27</v>
      </c>
      <c r="C24" s="35">
        <v>3540202</v>
      </c>
      <c r="D24" s="35">
        <v>447528</v>
      </c>
      <c r="E24" s="89">
        <v>2986025</v>
      </c>
      <c r="F24" s="24">
        <f t="shared" si="0"/>
        <v>84.34617572669583</v>
      </c>
      <c r="G24" s="24">
        <f t="shared" si="1"/>
        <v>667.2264081800467</v>
      </c>
      <c r="H24" s="24">
        <f>SUM(E24/E33*100)</f>
        <v>47.648306105729844</v>
      </c>
    </row>
    <row r="25" spans="1:8" ht="12.75" customHeight="1">
      <c r="A25" s="9" t="s">
        <v>85</v>
      </c>
      <c r="B25" s="4" t="s">
        <v>86</v>
      </c>
      <c r="C25" s="35">
        <v>285</v>
      </c>
      <c r="D25" s="35"/>
      <c r="E25" s="89">
        <v>285</v>
      </c>
      <c r="F25" s="24">
        <f t="shared" si="0"/>
        <v>100</v>
      </c>
      <c r="G25" s="24"/>
      <c r="H25" s="24"/>
    </row>
    <row r="26" spans="1:8" ht="12.75">
      <c r="A26" s="9" t="s">
        <v>36</v>
      </c>
      <c r="B26" s="4" t="s">
        <v>12</v>
      </c>
      <c r="C26" s="35">
        <v>1899962</v>
      </c>
      <c r="D26" s="35">
        <v>553025</v>
      </c>
      <c r="E26" s="89">
        <v>1897011</v>
      </c>
      <c r="F26" s="24">
        <f t="shared" si="0"/>
        <v>99.8446811041484</v>
      </c>
      <c r="G26" s="24">
        <f t="shared" si="1"/>
        <v>343.024456398897</v>
      </c>
      <c r="H26" s="24">
        <f>SUM(E26/E33*100)</f>
        <v>30.270798407225886</v>
      </c>
    </row>
    <row r="27" spans="1:8" ht="12.75">
      <c r="A27" s="9" t="s">
        <v>37</v>
      </c>
      <c r="B27" s="4" t="s">
        <v>13</v>
      </c>
      <c r="C27" s="35">
        <v>280318</v>
      </c>
      <c r="D27" s="35">
        <v>39429</v>
      </c>
      <c r="E27" s="89">
        <v>279000</v>
      </c>
      <c r="F27" s="24">
        <f t="shared" si="0"/>
        <v>99.52981970476388</v>
      </c>
      <c r="G27" s="24">
        <f t="shared" si="1"/>
        <v>707.6010043369095</v>
      </c>
      <c r="H27" s="24">
        <f>SUM(E27/E33*100)</f>
        <v>4.452031514638566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224870</v>
      </c>
      <c r="D29" s="35">
        <v>38140</v>
      </c>
      <c r="E29" s="89">
        <v>210825</v>
      </c>
      <c r="F29" s="24">
        <f t="shared" si="0"/>
        <v>93.75416907546582</v>
      </c>
      <c r="G29" s="24">
        <f t="shared" si="1"/>
        <v>552.7661248033561</v>
      </c>
      <c r="H29" s="24">
        <f>SUM(E29/E33*100)</f>
        <v>3.364156071948659</v>
      </c>
    </row>
    <row r="30" spans="1:8" ht="25.5">
      <c r="A30" s="106" t="s">
        <v>81</v>
      </c>
      <c r="B30" s="15" t="s">
        <v>79</v>
      </c>
      <c r="C30" s="46">
        <v>177304</v>
      </c>
      <c r="D30" s="46"/>
      <c r="E30" s="98">
        <v>174146</v>
      </c>
      <c r="F30" s="107">
        <f t="shared" si="0"/>
        <v>98.21887831069802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25044</v>
      </c>
      <c r="D31" s="47"/>
      <c r="E31" s="99">
        <v>25044</v>
      </c>
      <c r="F31" s="107">
        <f t="shared" si="0"/>
        <v>100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205</v>
      </c>
      <c r="D32" s="47"/>
      <c r="E32" s="99">
        <v>205</v>
      </c>
      <c r="F32" s="26">
        <f t="shared" si="0"/>
        <v>100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6845106</v>
      </c>
      <c r="D33" s="38">
        <f>SUM(D20:D32)</f>
        <v>1621307</v>
      </c>
      <c r="E33" s="95">
        <f>SUM(E20:E32)</f>
        <v>6266802</v>
      </c>
      <c r="F33" s="94">
        <f>SUM(E33/C33*100)</f>
        <v>91.55156983690246</v>
      </c>
      <c r="G33" s="22">
        <f>SUM(E33/D33*100)</f>
        <v>386.5277828319991</v>
      </c>
      <c r="H33" s="23">
        <f>SUM(H20:H29)</f>
        <v>96.76835170474509</v>
      </c>
    </row>
    <row r="34" spans="1:8" ht="18.75" customHeight="1">
      <c r="A34" s="55" t="s">
        <v>76</v>
      </c>
      <c r="B34" s="100" t="s">
        <v>77</v>
      </c>
      <c r="C34" s="101">
        <f>C17-C33</f>
        <v>-267369</v>
      </c>
      <c r="D34" s="101"/>
      <c r="E34" s="101">
        <f>E17-E33</f>
        <v>249490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-267369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249490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6564698</v>
      </c>
      <c r="K54" s="1">
        <v>288524</v>
      </c>
      <c r="L54" s="41">
        <f>SUM(K54-J54)</f>
        <v>-6276174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6292964</v>
      </c>
      <c r="K55" s="1">
        <v>295091</v>
      </c>
      <c r="L55" s="41">
        <f>SUM(K55-J55)</f>
        <v>-5997873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89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Wind</cp:lastModifiedBy>
  <cp:lastPrinted>2024-03-14T03:36:12Z</cp:lastPrinted>
  <dcterms:created xsi:type="dcterms:W3CDTF">2007-08-20T05:05:46Z</dcterms:created>
  <dcterms:modified xsi:type="dcterms:W3CDTF">2024-04-23T05:44:08Z</dcterms:modified>
  <cp:category/>
  <cp:version/>
  <cp:contentType/>
  <cp:contentStatus/>
</cp:coreProperties>
</file>